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'Plan1'!$A$3:$K$36</definedName>
  </definedNames>
  <calcPr fullCalcOnLoad="1"/>
</workbook>
</file>

<file path=xl/sharedStrings.xml><?xml version="1.0" encoding="utf-8"?>
<sst xmlns="http://schemas.openxmlformats.org/spreadsheetml/2006/main" count="51" uniqueCount="31">
  <si>
    <t>ETAPAS</t>
  </si>
  <si>
    <t>Físico / Financeiro</t>
  </si>
  <si>
    <t>Mês 1</t>
  </si>
  <si>
    <t>Mês 2</t>
  </si>
  <si>
    <t>Mês 3</t>
  </si>
  <si>
    <t>Mês 4</t>
  </si>
  <si>
    <t>Mês 5</t>
  </si>
  <si>
    <t>Total</t>
  </si>
  <si>
    <t>Físico %</t>
  </si>
  <si>
    <t>Financeiro</t>
  </si>
  <si>
    <t>TOTAL</t>
  </si>
  <si>
    <t>CRONOGRAMA FÍSICO-FINANCEIRO</t>
  </si>
  <si>
    <t>FOLHA Nº 01/01</t>
  </si>
  <si>
    <t>CONVENENTE: PREFEITURA MUNICIPAL DE RODEIRO</t>
  </si>
  <si>
    <t>OBRA: CONSTRUÇÃO DE QUADRA POLIESPORTIVA</t>
  </si>
  <si>
    <t>PRAZO DA OBRA: 3 MESES</t>
  </si>
  <si>
    <t>VALOR DO CONVÊNIO: R$ 292.968,25</t>
  </si>
  <si>
    <t>DATA: 07/07/2020</t>
  </si>
  <si>
    <t>LOCAL: RODEIRO / MG</t>
  </si>
  <si>
    <t>Lucas Faria Halfeld Clark -  CREA: 250.165/D</t>
  </si>
  <si>
    <t>Assinatura do Responsável Técnico: __________________________ _______________________Local e Data: RODEIRO, 07 DE JULHO DE 2020.</t>
  </si>
  <si>
    <t>FUNDAÇÕES PROFUNDAS - EXCETO ARMAÇÃO</t>
  </si>
  <si>
    <t>INSTALAÇÕES INICIAIS DA OBRA</t>
  </si>
  <si>
    <t>TERRAPLENAGEM \ TRABALHOS EM TERRA</t>
  </si>
  <si>
    <t>REVESTIMENTOS</t>
  </si>
  <si>
    <t>EQUIPAMENTOS ESPORTIVOS</t>
  </si>
  <si>
    <t>PISOS</t>
  </si>
  <si>
    <t>ALVENARIA E DIVISÕES</t>
  </si>
  <si>
    <t>PINTURA</t>
  </si>
  <si>
    <t>COBERTURAS</t>
  </si>
  <si>
    <t>INSTALAÇÃO ELÉTRICA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</si>
</sst>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"/>
    <numFmt numFmtId="166" formatCode="_(&quot;R$ &quot;* #,##0.00_);_(&quot;R$ &quot;* \(#,##0.00\);_(&quot;R$ 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3" fillId="0" borderId="11" xfId="49" applyFont="1" applyBorder="1" applyAlignment="1">
      <alignment horizontal="center" vertical="center"/>
    </xf>
    <xf numFmtId="9" fontId="2" fillId="34" borderId="11" xfId="49" applyFont="1" applyFill="1" applyBorder="1" applyAlignment="1">
      <alignment horizontal="center" vertical="center"/>
    </xf>
    <xf numFmtId="44" fontId="3" fillId="0" borderId="11" xfId="45" applyFont="1" applyBorder="1" applyAlignment="1">
      <alignment horizontal="center" vertical="center"/>
    </xf>
    <xf numFmtId="44" fontId="3" fillId="34" borderId="11" xfId="45" applyFont="1" applyFill="1" applyBorder="1" applyAlignment="1">
      <alignment vertical="center"/>
    </xf>
    <xf numFmtId="9" fontId="2" fillId="33" borderId="11" xfId="0" applyNumberFormat="1" applyFont="1" applyFill="1" applyBorder="1" applyAlignment="1">
      <alignment horizontal="center" vertical="center"/>
    </xf>
    <xf numFmtId="44" fontId="2" fillId="33" borderId="11" xfId="0" applyNumberFormat="1" applyFont="1" applyFill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justify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44" fontId="2" fillId="33" borderId="11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44" fontId="3" fillId="0" borderId="21" xfId="45" applyFont="1" applyBorder="1" applyAlignment="1">
      <alignment horizontal="center" vertical="center"/>
    </xf>
    <xf numFmtId="44" fontId="3" fillId="0" borderId="22" xfId="45" applyFont="1" applyBorder="1" applyAlignment="1">
      <alignment horizontal="center" vertical="center"/>
    </xf>
    <xf numFmtId="10" fontId="3" fillId="35" borderId="11" xfId="49" applyNumberFormat="1" applyFont="1" applyFill="1" applyBorder="1" applyAlignment="1">
      <alignment horizontal="center" vertical="center"/>
    </xf>
    <xf numFmtId="10" fontId="3" fillId="0" borderId="11" xfId="45" applyNumberFormat="1" applyFont="1" applyBorder="1" applyAlignment="1">
      <alignment horizontal="center" vertical="center"/>
    </xf>
    <xf numFmtId="2" fontId="41" fillId="0" borderId="0" xfId="0" applyNumberFormat="1" applyFont="1" applyAlignment="1">
      <alignment vertical="center"/>
    </xf>
    <xf numFmtId="9" fontId="3" fillId="0" borderId="21" xfId="49" applyFont="1" applyBorder="1" applyAlignment="1">
      <alignment horizontal="center" vertical="center"/>
    </xf>
    <xf numFmtId="9" fontId="3" fillId="0" borderId="22" xfId="49" applyFont="1" applyBorder="1" applyAlignment="1">
      <alignment horizontal="center" vertical="center"/>
    </xf>
    <xf numFmtId="44" fontId="3" fillId="0" borderId="21" xfId="45" applyFont="1" applyBorder="1" applyAlignment="1">
      <alignment horizontal="center" vertical="center"/>
    </xf>
    <xf numFmtId="44" fontId="3" fillId="0" borderId="22" xfId="45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3" fillId="36" borderId="29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4" fontId="2" fillId="33" borderId="21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10" fontId="3" fillId="35" borderId="21" xfId="49" applyNumberFormat="1" applyFont="1" applyFill="1" applyBorder="1" applyAlignment="1">
      <alignment horizontal="center" vertical="center"/>
    </xf>
    <xf numFmtId="10" fontId="3" fillId="35" borderId="22" xfId="49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os\altair.junior\Downloads\PLANILHA%20ORC&#807;AMENTA&#769;RIA%20-%20QUAD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  <sheetName val="MODELO"/>
    </sheetNames>
    <sheetDataSet>
      <sheetData sheetId="1">
        <row r="10">
          <cell r="I10">
            <v>1392.21</v>
          </cell>
        </row>
        <row r="13">
          <cell r="I13">
            <v>890.98</v>
          </cell>
        </row>
        <row r="17">
          <cell r="I17">
            <v>7460.57</v>
          </cell>
        </row>
        <row r="21">
          <cell r="I21">
            <v>5588.32</v>
          </cell>
        </row>
        <row r="26">
          <cell r="I26">
            <v>65057.829999999994</v>
          </cell>
        </row>
        <row r="32">
          <cell r="I32">
            <v>90208.51</v>
          </cell>
        </row>
        <row r="38">
          <cell r="I38">
            <v>9510.27</v>
          </cell>
        </row>
        <row r="43">
          <cell r="I43">
            <v>101673.92000000001</v>
          </cell>
        </row>
        <row r="47">
          <cell r="I47">
            <v>11185.640000000001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PageLayoutView="0" workbookViewId="0" topLeftCell="A1">
      <selection activeCell="B4" sqref="B4:J4"/>
    </sheetView>
  </sheetViews>
  <sheetFormatPr defaultColWidth="9.140625" defaultRowHeight="15"/>
  <cols>
    <col min="1" max="1" width="5.28125" style="13" customWidth="1"/>
    <col min="2" max="2" width="50.7109375" style="13" bestFit="1" customWidth="1"/>
    <col min="3" max="3" width="13.421875" style="13" customWidth="1"/>
    <col min="4" max="6" width="15.7109375" style="13" customWidth="1"/>
    <col min="7" max="7" width="9.140625" style="13" customWidth="1"/>
    <col min="8" max="8" width="7.00390625" style="13" customWidth="1"/>
    <col min="9" max="9" width="15.00390625" style="13" customWidth="1"/>
    <col min="10" max="10" width="19.8515625" style="13" customWidth="1"/>
    <col min="11" max="11" width="9.140625" style="13" customWidth="1"/>
    <col min="12" max="12" width="11.8515625" style="13" bestFit="1" customWidth="1"/>
    <col min="13" max="16384" width="9.140625" style="13" customWidth="1"/>
  </cols>
  <sheetData>
    <row r="1" spans="1:11" ht="15" customHeight="1">
      <c r="A1" s="11"/>
      <c r="B1" s="22"/>
      <c r="C1" s="35"/>
      <c r="D1" s="35"/>
      <c r="E1" s="35"/>
      <c r="F1" s="35"/>
      <c r="G1" s="35"/>
      <c r="H1" s="35"/>
      <c r="I1" s="35"/>
      <c r="J1" s="36"/>
      <c r="K1" s="12"/>
    </row>
    <row r="2" spans="1:11" ht="42.75" customHeight="1" thickBot="1">
      <c r="A2" s="14"/>
      <c r="B2" s="23"/>
      <c r="C2" s="37"/>
      <c r="D2" s="37"/>
      <c r="E2" s="37"/>
      <c r="F2" s="37"/>
      <c r="G2" s="37"/>
      <c r="H2" s="37"/>
      <c r="I2" s="37"/>
      <c r="J2" s="38"/>
      <c r="K2" s="15"/>
    </row>
    <row r="3" spans="1:11" ht="14.25" customHeight="1" thickBot="1">
      <c r="A3" s="14"/>
      <c r="B3" s="39"/>
      <c r="C3" s="40"/>
      <c r="D3" s="40"/>
      <c r="E3" s="40"/>
      <c r="F3" s="40"/>
      <c r="G3" s="40"/>
      <c r="H3" s="40"/>
      <c r="I3" s="40"/>
      <c r="J3" s="41"/>
      <c r="K3" s="15"/>
    </row>
    <row r="4" spans="1:11" ht="25.5" customHeight="1" thickBot="1">
      <c r="A4" s="14"/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15"/>
    </row>
    <row r="5" spans="1:11" ht="28.5" customHeight="1" thickBot="1">
      <c r="A5" s="14"/>
      <c r="B5" s="42" t="s">
        <v>13</v>
      </c>
      <c r="C5" s="43"/>
      <c r="D5" s="44"/>
      <c r="E5" s="42" t="s">
        <v>16</v>
      </c>
      <c r="F5" s="43"/>
      <c r="G5" s="44"/>
      <c r="H5" s="42" t="s">
        <v>12</v>
      </c>
      <c r="I5" s="43"/>
      <c r="J5" s="44"/>
      <c r="K5" s="15"/>
    </row>
    <row r="6" spans="1:11" ht="22.5" customHeight="1" thickBot="1">
      <c r="A6" s="14"/>
      <c r="B6" s="47" t="s">
        <v>14</v>
      </c>
      <c r="C6" s="48"/>
      <c r="D6" s="48"/>
      <c r="E6" s="42" t="s">
        <v>15</v>
      </c>
      <c r="F6" s="43"/>
      <c r="G6" s="44"/>
      <c r="H6" s="42" t="s">
        <v>17</v>
      </c>
      <c r="I6" s="43"/>
      <c r="J6" s="44"/>
      <c r="K6" s="15"/>
    </row>
    <row r="7" spans="1:11" ht="30.75" customHeight="1" thickBot="1">
      <c r="A7" s="14"/>
      <c r="B7" s="56" t="s">
        <v>18</v>
      </c>
      <c r="C7" s="57"/>
      <c r="D7" s="57"/>
      <c r="E7" s="57"/>
      <c r="F7" s="57"/>
      <c r="G7" s="57"/>
      <c r="H7" s="57"/>
      <c r="I7" s="57"/>
      <c r="J7" s="58"/>
      <c r="K7" s="15"/>
    </row>
    <row r="8" spans="1:11" ht="30.75" thickBot="1">
      <c r="A8" s="14"/>
      <c r="B8" s="1" t="s">
        <v>0</v>
      </c>
      <c r="C8" s="2" t="s">
        <v>1</v>
      </c>
      <c r="D8" s="3" t="s">
        <v>2</v>
      </c>
      <c r="E8" s="3" t="s">
        <v>3</v>
      </c>
      <c r="F8" s="3" t="s">
        <v>4</v>
      </c>
      <c r="G8" s="49" t="s">
        <v>5</v>
      </c>
      <c r="H8" s="50"/>
      <c r="I8" s="3" t="s">
        <v>6</v>
      </c>
      <c r="J8" s="3" t="s">
        <v>7</v>
      </c>
      <c r="K8" s="15"/>
    </row>
    <row r="9" spans="1:11" ht="19.5" customHeight="1" thickBot="1">
      <c r="A9" s="14"/>
      <c r="B9" s="54" t="s">
        <v>22</v>
      </c>
      <c r="C9" s="4" t="s">
        <v>8</v>
      </c>
      <c r="D9" s="5">
        <v>1</v>
      </c>
      <c r="E9" s="5"/>
      <c r="F9" s="5"/>
      <c r="G9" s="29"/>
      <c r="H9" s="30"/>
      <c r="I9" s="5"/>
      <c r="J9" s="6">
        <f>SUM(D9:I9)</f>
        <v>1</v>
      </c>
      <c r="K9" s="15"/>
    </row>
    <row r="10" spans="1:12" ht="19.5" customHeight="1" thickBot="1">
      <c r="A10" s="14"/>
      <c r="B10" s="34"/>
      <c r="C10" s="4" t="s">
        <v>9</v>
      </c>
      <c r="D10" s="7">
        <v>1253.75</v>
      </c>
      <c r="E10" s="7"/>
      <c r="F10" s="7"/>
      <c r="G10" s="31"/>
      <c r="H10" s="32"/>
      <c r="I10" s="7"/>
      <c r="J10" s="8">
        <f>SUM(D10:I10)</f>
        <v>1253.75</v>
      </c>
      <c r="K10" s="15"/>
      <c r="L10" s="28">
        <f>'[1]MODELO'!$I$10</f>
        <v>1392.21</v>
      </c>
    </row>
    <row r="11" spans="1:12" ht="19.5" customHeight="1" thickBot="1">
      <c r="A11" s="14"/>
      <c r="B11" s="33" t="s">
        <v>23</v>
      </c>
      <c r="C11" s="4" t="s">
        <v>8</v>
      </c>
      <c r="D11" s="5">
        <v>1</v>
      </c>
      <c r="E11" s="5"/>
      <c r="F11" s="5"/>
      <c r="G11" s="29"/>
      <c r="H11" s="30"/>
      <c r="I11" s="5"/>
      <c r="J11" s="6">
        <f>SUM(D11:I11)</f>
        <v>1</v>
      </c>
      <c r="K11" s="15"/>
      <c r="L11" s="28"/>
    </row>
    <row r="12" spans="1:12" ht="19.5" customHeight="1" thickBot="1">
      <c r="A12" s="14"/>
      <c r="B12" s="34"/>
      <c r="C12" s="4" t="s">
        <v>9</v>
      </c>
      <c r="D12" s="7">
        <v>802.4300000000001</v>
      </c>
      <c r="E12" s="7"/>
      <c r="F12" s="7"/>
      <c r="G12" s="31"/>
      <c r="H12" s="32"/>
      <c r="I12" s="7"/>
      <c r="J12" s="8">
        <f>D12</f>
        <v>802.4300000000001</v>
      </c>
      <c r="K12" s="15"/>
      <c r="L12" s="28">
        <f>'[1]MODELO'!$I$13</f>
        <v>890.98</v>
      </c>
    </row>
    <row r="13" spans="1:12" ht="19.5" customHeight="1" thickBot="1">
      <c r="A13" s="14"/>
      <c r="B13" s="33" t="s">
        <v>21</v>
      </c>
      <c r="C13" s="4" t="s">
        <v>8</v>
      </c>
      <c r="D13" s="5">
        <v>1</v>
      </c>
      <c r="E13" s="5"/>
      <c r="F13" s="5"/>
      <c r="G13" s="29"/>
      <c r="H13" s="30"/>
      <c r="I13" s="5"/>
      <c r="J13" s="6">
        <f>SUM(D13:I13)</f>
        <v>1</v>
      </c>
      <c r="K13" s="15"/>
      <c r="L13" s="28"/>
    </row>
    <row r="14" spans="1:12" ht="19.5" customHeight="1" thickBot="1">
      <c r="A14" s="14"/>
      <c r="B14" s="34"/>
      <c r="C14" s="4" t="s">
        <v>9</v>
      </c>
      <c r="D14" s="7">
        <v>23594.38</v>
      </c>
      <c r="E14" s="7"/>
      <c r="F14" s="7"/>
      <c r="G14" s="31"/>
      <c r="H14" s="32"/>
      <c r="I14" s="7"/>
      <c r="J14" s="8">
        <f>D14</f>
        <v>23594.38</v>
      </c>
      <c r="K14" s="15"/>
      <c r="L14" s="28">
        <f>'[1]MODELO'!$I$13</f>
        <v>890.98</v>
      </c>
    </row>
    <row r="15" spans="1:12" ht="19.5" customHeight="1" thickBot="1">
      <c r="A15" s="14"/>
      <c r="B15" s="33" t="s">
        <v>24</v>
      </c>
      <c r="C15" s="4" t="s">
        <v>8</v>
      </c>
      <c r="D15" s="5">
        <v>0.5</v>
      </c>
      <c r="E15" s="5">
        <v>0.5</v>
      </c>
      <c r="F15" s="7"/>
      <c r="G15" s="24"/>
      <c r="H15" s="25"/>
      <c r="I15" s="7"/>
      <c r="J15" s="6">
        <f>SUM(D15:I15)</f>
        <v>1</v>
      </c>
      <c r="K15" s="15"/>
      <c r="L15" s="28"/>
    </row>
    <row r="16" spans="1:12" ht="19.5" customHeight="1" thickBot="1">
      <c r="A16" s="14"/>
      <c r="B16" s="34"/>
      <c r="C16" s="4" t="s">
        <v>9</v>
      </c>
      <c r="D16" s="7">
        <v>3359.66</v>
      </c>
      <c r="E16" s="7">
        <v>3359.66</v>
      </c>
      <c r="F16" s="7"/>
      <c r="G16" s="24"/>
      <c r="H16" s="25"/>
      <c r="I16" s="7"/>
      <c r="J16" s="8">
        <f>D16+E16</f>
        <v>6719.32</v>
      </c>
      <c r="K16" s="15"/>
      <c r="L16" s="28">
        <f>'[1]MODELO'!$I$17</f>
        <v>7460.57</v>
      </c>
    </row>
    <row r="17" spans="1:12" ht="19.5" customHeight="1" thickBot="1">
      <c r="A17" s="14"/>
      <c r="B17" s="33" t="s">
        <v>25</v>
      </c>
      <c r="C17" s="4" t="s">
        <v>8</v>
      </c>
      <c r="D17" s="7"/>
      <c r="E17" s="7"/>
      <c r="F17" s="5">
        <v>1</v>
      </c>
      <c r="G17" s="24"/>
      <c r="H17" s="25"/>
      <c r="I17" s="5"/>
      <c r="J17" s="6">
        <v>1</v>
      </c>
      <c r="K17" s="15"/>
      <c r="L17" s="28"/>
    </row>
    <row r="18" spans="1:12" ht="19.5" customHeight="1" thickBot="1">
      <c r="A18" s="14"/>
      <c r="B18" s="34"/>
      <c r="C18" s="4" t="s">
        <v>9</v>
      </c>
      <c r="D18" s="7"/>
      <c r="E18" s="7"/>
      <c r="F18" s="7">
        <v>5032.55</v>
      </c>
      <c r="G18" s="24"/>
      <c r="H18" s="25"/>
      <c r="I18" s="7"/>
      <c r="J18" s="8">
        <f>F18</f>
        <v>5032.55</v>
      </c>
      <c r="K18" s="15"/>
      <c r="L18" s="28">
        <f>'[1]MODELO'!$I$21</f>
        <v>5588.32</v>
      </c>
    </row>
    <row r="19" spans="1:12" ht="19.5" customHeight="1" thickBot="1">
      <c r="A19" s="14"/>
      <c r="B19" s="33" t="s">
        <v>26</v>
      </c>
      <c r="C19" s="4" t="s">
        <v>8</v>
      </c>
      <c r="D19" s="27">
        <v>1</v>
      </c>
      <c r="E19" s="7"/>
      <c r="F19" s="5"/>
      <c r="G19" s="29"/>
      <c r="H19" s="30"/>
      <c r="I19" s="5"/>
      <c r="J19" s="6">
        <v>1</v>
      </c>
      <c r="K19" s="15"/>
      <c r="L19" s="28"/>
    </row>
    <row r="20" spans="1:12" ht="19.5" customHeight="1" thickBot="1">
      <c r="A20" s="14"/>
      <c r="B20" s="34"/>
      <c r="C20" s="4" t="s">
        <v>9</v>
      </c>
      <c r="D20" s="7">
        <v>58594.13</v>
      </c>
      <c r="E20" s="7"/>
      <c r="F20" s="7"/>
      <c r="G20" s="31"/>
      <c r="H20" s="32"/>
      <c r="I20" s="7"/>
      <c r="J20" s="8">
        <f>D20</f>
        <v>58594.13</v>
      </c>
      <c r="K20" s="15"/>
      <c r="L20" s="28">
        <f>'[1]MODELO'!$I$26</f>
        <v>65057.829999999994</v>
      </c>
    </row>
    <row r="21" spans="1:12" ht="19.5" customHeight="1" thickBot="1">
      <c r="A21" s="14"/>
      <c r="B21" s="33" t="s">
        <v>27</v>
      </c>
      <c r="C21" s="4" t="s">
        <v>8</v>
      </c>
      <c r="D21" s="5"/>
      <c r="E21" s="5">
        <v>1</v>
      </c>
      <c r="F21" s="5"/>
      <c r="G21" s="29"/>
      <c r="H21" s="30"/>
      <c r="I21" s="5"/>
      <c r="J21" s="6">
        <f>SUM(D21:I21)</f>
        <v>1</v>
      </c>
      <c r="K21" s="15"/>
      <c r="L21" s="28"/>
    </row>
    <row r="22" spans="1:12" ht="19.5" customHeight="1" thickBot="1">
      <c r="A22" s="14"/>
      <c r="B22" s="34"/>
      <c r="C22" s="4" t="s">
        <v>9</v>
      </c>
      <c r="D22" s="7"/>
      <c r="E22" s="7">
        <v>81236.7</v>
      </c>
      <c r="F22" s="7"/>
      <c r="G22" s="31"/>
      <c r="H22" s="32"/>
      <c r="I22" s="7"/>
      <c r="J22" s="8">
        <f>E22</f>
        <v>81236.7</v>
      </c>
      <c r="K22" s="15"/>
      <c r="L22" s="28">
        <f>'[1]MODELO'!$I$32</f>
        <v>90208.51</v>
      </c>
    </row>
    <row r="23" spans="1:12" ht="19.5" customHeight="1" thickBot="1">
      <c r="A23" s="14"/>
      <c r="B23" s="33" t="s">
        <v>28</v>
      </c>
      <c r="C23" s="4" t="s">
        <v>8</v>
      </c>
      <c r="D23" s="5"/>
      <c r="E23" s="5"/>
      <c r="F23" s="5">
        <v>1</v>
      </c>
      <c r="G23" s="29"/>
      <c r="H23" s="30"/>
      <c r="I23" s="5"/>
      <c r="J23" s="6">
        <f>SUM(D23:I23)</f>
        <v>1</v>
      </c>
      <c r="K23" s="15"/>
      <c r="L23" s="28"/>
    </row>
    <row r="24" spans="1:12" ht="19.5" customHeight="1" thickBot="1">
      <c r="A24" s="14"/>
      <c r="B24" s="34"/>
      <c r="C24" s="4" t="s">
        <v>9</v>
      </c>
      <c r="D24" s="7"/>
      <c r="E24" s="7"/>
      <c r="F24" s="7">
        <v>8562.9</v>
      </c>
      <c r="G24" s="31"/>
      <c r="H24" s="32"/>
      <c r="I24" s="7"/>
      <c r="J24" s="8">
        <f>F24</f>
        <v>8562.9</v>
      </c>
      <c r="K24" s="15"/>
      <c r="L24" s="28">
        <f>'[1]MODELO'!$I$38</f>
        <v>9510.27</v>
      </c>
    </row>
    <row r="25" spans="1:12" ht="19.5" customHeight="1" thickBot="1">
      <c r="A25" s="14"/>
      <c r="B25" s="33" t="s">
        <v>29</v>
      </c>
      <c r="C25" s="4" t="s">
        <v>8</v>
      </c>
      <c r="D25" s="5"/>
      <c r="E25" s="5">
        <v>0.5</v>
      </c>
      <c r="F25" s="5">
        <v>0.5</v>
      </c>
      <c r="G25" s="29"/>
      <c r="H25" s="30"/>
      <c r="I25" s="5"/>
      <c r="J25" s="6">
        <f>SUM(D25:I25)</f>
        <v>1</v>
      </c>
      <c r="K25" s="15"/>
      <c r="L25" s="28"/>
    </row>
    <row r="26" spans="1:12" ht="19.5" customHeight="1" thickBot="1">
      <c r="A26" s="14"/>
      <c r="B26" s="34"/>
      <c r="C26" s="4" t="s">
        <v>9</v>
      </c>
      <c r="D26" s="7"/>
      <c r="E26" s="7">
        <v>45782.11</v>
      </c>
      <c r="F26" s="7">
        <v>45782.11</v>
      </c>
      <c r="G26" s="31"/>
      <c r="H26" s="32"/>
      <c r="I26" s="7"/>
      <c r="J26" s="8">
        <f>E26+F26</f>
        <v>91564.22</v>
      </c>
      <c r="K26" s="15"/>
      <c r="L26" s="28">
        <f>'[1]MODELO'!$I$43</f>
        <v>101673.92000000001</v>
      </c>
    </row>
    <row r="27" spans="1:12" ht="19.5" customHeight="1" thickBot="1">
      <c r="A27" s="14"/>
      <c r="B27" s="33" t="s">
        <v>30</v>
      </c>
      <c r="C27" s="4" t="s">
        <v>8</v>
      </c>
      <c r="D27" s="5"/>
      <c r="E27" s="5"/>
      <c r="F27" s="5">
        <v>1</v>
      </c>
      <c r="G27" s="29"/>
      <c r="H27" s="30"/>
      <c r="I27" s="5"/>
      <c r="J27" s="6">
        <v>1</v>
      </c>
      <c r="K27" s="15"/>
      <c r="L27" s="28"/>
    </row>
    <row r="28" spans="1:12" ht="19.5" customHeight="1" thickBot="1">
      <c r="A28" s="14"/>
      <c r="B28" s="34"/>
      <c r="C28" s="4" t="s">
        <v>9</v>
      </c>
      <c r="D28" s="7"/>
      <c r="E28" s="7"/>
      <c r="F28" s="7">
        <v>10073.839999999998</v>
      </c>
      <c r="G28" s="31"/>
      <c r="H28" s="32"/>
      <c r="I28" s="7"/>
      <c r="J28" s="8">
        <f>F28</f>
        <v>10073.839999999998</v>
      </c>
      <c r="K28" s="15"/>
      <c r="L28" s="28">
        <f>'[1]MODELO'!$I$47</f>
        <v>11185.640000000001</v>
      </c>
    </row>
    <row r="29" spans="1:11" ht="22.5" customHeight="1" thickBot="1">
      <c r="A29" s="14"/>
      <c r="B29" s="52" t="s">
        <v>10</v>
      </c>
      <c r="C29" s="3" t="s">
        <v>8</v>
      </c>
      <c r="D29" s="26">
        <f>D30/J30</f>
        <v>0.30478051639084586</v>
      </c>
      <c r="E29" s="26">
        <f>E30/J30</f>
        <v>0.45359411276778383</v>
      </c>
      <c r="F29" s="26">
        <f>F30/J30</f>
        <v>0.2416253708413702</v>
      </c>
      <c r="G29" s="59">
        <f>G30/J30</f>
        <v>0</v>
      </c>
      <c r="H29" s="60"/>
      <c r="I29" s="26">
        <f>I30/J30</f>
        <v>0</v>
      </c>
      <c r="J29" s="9">
        <v>1</v>
      </c>
      <c r="K29" s="15"/>
    </row>
    <row r="30" spans="1:12" ht="22.5" customHeight="1" thickBot="1">
      <c r="A30" s="14"/>
      <c r="B30" s="53"/>
      <c r="C30" s="3" t="s">
        <v>9</v>
      </c>
      <c r="D30" s="21">
        <f>D10+D12+D14+D16+D20</f>
        <v>87604.35</v>
      </c>
      <c r="E30" s="21">
        <f>E16+E22+E26</f>
        <v>130378.47</v>
      </c>
      <c r="F30" s="21">
        <f>F18+F24+F26+F28</f>
        <v>69451.4</v>
      </c>
      <c r="G30" s="51">
        <f>G20+G22</f>
        <v>0</v>
      </c>
      <c r="H30" s="50"/>
      <c r="I30" s="21">
        <f>I22+I28</f>
        <v>0</v>
      </c>
      <c r="J30" s="10">
        <f>J10+J12+J14+J16+J18+J20+J22+J24+J26+J28</f>
        <v>287434.22000000003</v>
      </c>
      <c r="K30" s="15"/>
      <c r="L30" s="13">
        <f>SUM(L10:L29)</f>
        <v>293859.23</v>
      </c>
    </row>
    <row r="31" spans="1:11" ht="12" customHeight="1">
      <c r="A31" s="14"/>
      <c r="B31" s="16"/>
      <c r="C31" s="16"/>
      <c r="D31" s="16"/>
      <c r="E31" s="16"/>
      <c r="F31" s="16"/>
      <c r="G31" s="16"/>
      <c r="H31" s="16"/>
      <c r="I31" s="16"/>
      <c r="J31" s="16"/>
      <c r="K31" s="15"/>
    </row>
    <row r="32" spans="1:11" ht="14.25">
      <c r="A32" s="14"/>
      <c r="B32" s="55" t="s">
        <v>19</v>
      </c>
      <c r="C32" s="55"/>
      <c r="D32" s="55"/>
      <c r="E32" s="55"/>
      <c r="F32" s="55"/>
      <c r="G32" s="55"/>
      <c r="H32" s="55"/>
      <c r="I32" s="55"/>
      <c r="J32" s="55"/>
      <c r="K32" s="15"/>
    </row>
    <row r="33" spans="1:11" ht="14.25">
      <c r="A33" s="14"/>
      <c r="B33" s="17"/>
      <c r="C33" s="16"/>
      <c r="D33" s="16"/>
      <c r="E33" s="16"/>
      <c r="F33" s="16"/>
      <c r="G33" s="16"/>
      <c r="H33" s="16"/>
      <c r="I33" s="16"/>
      <c r="J33" s="16"/>
      <c r="K33" s="15"/>
    </row>
    <row r="34" spans="1:11" ht="14.25">
      <c r="A34" s="14"/>
      <c r="B34" s="55" t="s">
        <v>20</v>
      </c>
      <c r="C34" s="55"/>
      <c r="D34" s="55"/>
      <c r="E34" s="55"/>
      <c r="F34" s="55"/>
      <c r="G34" s="55"/>
      <c r="H34" s="55"/>
      <c r="I34" s="55"/>
      <c r="J34" s="55"/>
      <c r="K34" s="15"/>
    </row>
    <row r="35" spans="1:11" ht="14.25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5"/>
    </row>
    <row r="36" spans="1:11" ht="14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20"/>
    </row>
  </sheetData>
  <sheetProtection/>
  <mergeCells count="42">
    <mergeCell ref="B34:J34"/>
    <mergeCell ref="G9:H9"/>
    <mergeCell ref="G11:H11"/>
    <mergeCell ref="G21:H21"/>
    <mergeCell ref="G27:H27"/>
    <mergeCell ref="G22:H22"/>
    <mergeCell ref="G28:H28"/>
    <mergeCell ref="B23:B24"/>
    <mergeCell ref="G23:H23"/>
    <mergeCell ref="G24:H24"/>
    <mergeCell ref="B32:J32"/>
    <mergeCell ref="H5:J5"/>
    <mergeCell ref="B7:J7"/>
    <mergeCell ref="G29:H29"/>
    <mergeCell ref="G10:H10"/>
    <mergeCell ref="G12:H12"/>
    <mergeCell ref="B27:B28"/>
    <mergeCell ref="G19:H19"/>
    <mergeCell ref="G20:H20"/>
    <mergeCell ref="B25:B26"/>
    <mergeCell ref="G30:H30"/>
    <mergeCell ref="B17:B18"/>
    <mergeCell ref="B29:B30"/>
    <mergeCell ref="G25:H25"/>
    <mergeCell ref="G26:H26"/>
    <mergeCell ref="B9:B10"/>
    <mergeCell ref="C1:J2"/>
    <mergeCell ref="B3:J3"/>
    <mergeCell ref="B5:D5"/>
    <mergeCell ref="B4:J4"/>
    <mergeCell ref="E5:G5"/>
    <mergeCell ref="B13:B14"/>
    <mergeCell ref="B6:D6"/>
    <mergeCell ref="E6:G6"/>
    <mergeCell ref="H6:J6"/>
    <mergeCell ref="G8:H8"/>
    <mergeCell ref="G13:H13"/>
    <mergeCell ref="G14:H14"/>
    <mergeCell ref="B15:B16"/>
    <mergeCell ref="B19:B20"/>
    <mergeCell ref="B21:B22"/>
    <mergeCell ref="B11:B12"/>
  </mergeCells>
  <printOptions/>
  <pageMargins left="0.5118110236220472" right="0.35433070866141736" top="0.3937007874015748" bottom="0.5118110236220472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CAMG</dc:creator>
  <cp:keywords/>
  <dc:description/>
  <cp:lastModifiedBy>Altair Junior</cp:lastModifiedBy>
  <cp:lastPrinted>2020-09-04T15:15:48Z</cp:lastPrinted>
  <dcterms:created xsi:type="dcterms:W3CDTF">2012-03-15T16:39:29Z</dcterms:created>
  <dcterms:modified xsi:type="dcterms:W3CDTF">2020-09-10T18:41:51Z</dcterms:modified>
  <cp:category/>
  <cp:version/>
  <cp:contentType/>
  <cp:contentStatus/>
</cp:coreProperties>
</file>