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60" windowHeight="10230" activeTab="0"/>
  </bookViews>
  <sheets>
    <sheet name="MODELO CRONOGRAMA FIS FINANC" sheetId="1" r:id="rId1"/>
  </sheets>
  <externalReferences>
    <externalReference r:id="rId4"/>
  </externalReferences>
  <definedNames>
    <definedName name="_xlnm.Print_Area" localSheetId="0">'MODELO CRONOGRAMA FIS FINANC'!$A$1:$K$48</definedName>
  </definedNames>
  <calcPr fullCalcOnLoad="1"/>
</workbook>
</file>

<file path=xl/sharedStrings.xml><?xml version="1.0" encoding="utf-8"?>
<sst xmlns="http://schemas.openxmlformats.org/spreadsheetml/2006/main" count="66" uniqueCount="36">
  <si>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</si>
  <si>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</si>
  <si>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</si>
  <si>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</si>
  <si>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</si>
  <si>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</si>
  <si>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</si>
  <si>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</si>
  <si>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</si>
  <si>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</si>
  <si>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</si>
  <si>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</si>
  <si>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</si>
  <si>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</si>
  <si>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</si>
  <si>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MÊS 6</t>
  </si>
  <si>
    <t>TOTAL  ETAPAS</t>
  </si>
  <si>
    <t>PINTURA</t>
  </si>
  <si>
    <t>DANIEL PÓVOA LAVORATO</t>
  </si>
  <si>
    <t>CREA: 70090\D</t>
  </si>
  <si>
    <t>DEMOLIÇÕES</t>
  </si>
  <si>
    <t>Prefeito Municipal</t>
  </si>
  <si>
    <t>INSTALAÇÕES ELETRICAS</t>
  </si>
  <si>
    <t>INSTALAÇÕES HIDRO-SANITÁRIAS</t>
  </si>
  <si>
    <t>PISOS</t>
  </si>
  <si>
    <t>ESQUADRIAS</t>
  </si>
  <si>
    <t>PREFEITURA MUNICIPAL DE RODEIRO</t>
  </si>
  <si>
    <t>OBRA: Reforma da Escola Municipal Prof. Arthur Nunes de Medeiros</t>
  </si>
  <si>
    <t>LOCAL: Rua Sebastião Contin, 315 - Centro - Rodeiro - MG</t>
  </si>
  <si>
    <t>PRAZO DA OBRA: 03 meses</t>
  </si>
  <si>
    <t>FORRO</t>
  </si>
  <si>
    <t>RAMPA DE ACESSO AO PALCO</t>
  </si>
  <si>
    <t>REVESTIMENTO</t>
  </si>
  <si>
    <t>SERRALHERIA</t>
  </si>
  <si>
    <t>DATA: 06\07\2021</t>
  </si>
  <si>
    <t xml:space="preserve">VALOR DA OBRA: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</si>
</sst>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</numFmts>
  <fonts count="48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9"/>
      <color indexed="12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top" wrapText="1"/>
    </xf>
    <xf numFmtId="10" fontId="7" fillId="32" borderId="13" xfId="0" applyNumberFormat="1" applyFont="1" applyFill="1" applyBorder="1" applyAlignment="1">
      <alignment vertical="top" wrapText="1"/>
    </xf>
    <xf numFmtId="10" fontId="8" fillId="32" borderId="13" xfId="62" applyNumberFormat="1" applyFont="1" applyFill="1" applyBorder="1" applyAlignment="1">
      <alignment vertical="top" wrapText="1"/>
    </xf>
    <xf numFmtId="10" fontId="8" fillId="32" borderId="13" xfId="0" applyNumberFormat="1" applyFont="1" applyFill="1" applyBorder="1" applyAlignment="1">
      <alignment vertical="top" wrapText="1"/>
    </xf>
    <xf numFmtId="10" fontId="8" fillId="32" borderId="14" xfId="0" applyNumberFormat="1" applyFont="1" applyFill="1" applyBorder="1" applyAlignment="1">
      <alignment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49" fontId="7" fillId="32" borderId="16" xfId="0" applyNumberFormat="1" applyFont="1" applyFill="1" applyBorder="1" applyAlignment="1">
      <alignment horizontal="center" vertical="top" wrapText="1"/>
    </xf>
    <xf numFmtId="49" fontId="9" fillId="32" borderId="17" xfId="0" applyNumberFormat="1" applyFont="1" applyFill="1" applyBorder="1" applyAlignment="1">
      <alignment horizontal="center" vertical="top" wrapText="1"/>
    </xf>
    <xf numFmtId="49" fontId="9" fillId="32" borderId="18" xfId="0" applyNumberFormat="1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6" fillId="32" borderId="19" xfId="0" applyFont="1" applyFill="1" applyBorder="1" applyAlignment="1">
      <alignment wrapText="1"/>
    </xf>
    <xf numFmtId="0" fontId="6" fillId="32" borderId="20" xfId="0" applyFont="1" applyFill="1" applyBorder="1" applyAlignment="1">
      <alignment wrapText="1"/>
    </xf>
    <xf numFmtId="0" fontId="6" fillId="32" borderId="21" xfId="0" applyFont="1" applyFill="1" applyBorder="1" applyAlignment="1">
      <alignment wrapText="1"/>
    </xf>
    <xf numFmtId="0" fontId="4" fillId="32" borderId="22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3" xfId="0" applyFont="1" applyFill="1" applyBorder="1" applyAlignment="1">
      <alignment/>
    </xf>
    <xf numFmtId="0" fontId="6" fillId="32" borderId="24" xfId="0" applyFont="1" applyFill="1" applyBorder="1" applyAlignment="1">
      <alignment wrapText="1"/>
    </xf>
    <xf numFmtId="0" fontId="4" fillId="0" borderId="25" xfId="0" applyFont="1" applyBorder="1" applyAlignment="1">
      <alignment vertical="center"/>
    </xf>
    <xf numFmtId="0" fontId="6" fillId="32" borderId="0" xfId="0" applyFont="1" applyFill="1" applyBorder="1" applyAlignment="1">
      <alignment wrapText="1"/>
    </xf>
    <xf numFmtId="0" fontId="6" fillId="32" borderId="25" xfId="0" applyFont="1" applyFill="1" applyBorder="1" applyAlignment="1">
      <alignment wrapText="1"/>
    </xf>
    <xf numFmtId="0" fontId="4" fillId="0" borderId="26" xfId="0" applyFont="1" applyBorder="1" applyAlignment="1">
      <alignment vertical="center"/>
    </xf>
    <xf numFmtId="0" fontId="6" fillId="32" borderId="27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8" fillId="32" borderId="28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0" fontId="10" fillId="0" borderId="26" xfId="0" applyFont="1" applyBorder="1" applyAlignment="1">
      <alignment vertical="center"/>
    </xf>
    <xf numFmtId="0" fontId="4" fillId="32" borderId="27" xfId="0" applyFont="1" applyFill="1" applyBorder="1" applyAlignment="1">
      <alignment/>
    </xf>
    <xf numFmtId="0" fontId="4" fillId="32" borderId="28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11" fillId="32" borderId="24" xfId="0" applyFont="1" applyFill="1" applyBorder="1" applyAlignment="1">
      <alignment/>
    </xf>
    <xf numFmtId="0" fontId="11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/>
    </xf>
    <xf numFmtId="0" fontId="8" fillId="32" borderId="29" xfId="0" applyFont="1" applyFill="1" applyBorder="1" applyAlignment="1">
      <alignment/>
    </xf>
    <xf numFmtId="0" fontId="8" fillId="32" borderId="30" xfId="0" applyFont="1" applyFill="1" applyBorder="1" applyAlignment="1">
      <alignment wrapText="1"/>
    </xf>
    <xf numFmtId="0" fontId="4" fillId="32" borderId="30" xfId="0" applyFont="1" applyFill="1" applyBorder="1" applyAlignment="1">
      <alignment/>
    </xf>
    <xf numFmtId="0" fontId="4" fillId="32" borderId="31" xfId="0" applyFont="1" applyFill="1" applyBorder="1" applyAlignment="1">
      <alignment/>
    </xf>
    <xf numFmtId="0" fontId="4" fillId="32" borderId="32" xfId="0" applyFont="1" applyFill="1" applyBorder="1" applyAlignment="1">
      <alignment/>
    </xf>
    <xf numFmtId="0" fontId="4" fillId="32" borderId="33" xfId="0" applyFont="1" applyFill="1" applyBorder="1" applyAlignment="1">
      <alignment/>
    </xf>
    <xf numFmtId="0" fontId="6" fillId="32" borderId="34" xfId="0" applyFont="1" applyFill="1" applyBorder="1" applyAlignment="1">
      <alignment vertical="center"/>
    </xf>
    <xf numFmtId="0" fontId="6" fillId="32" borderId="35" xfId="0" applyFont="1" applyFill="1" applyBorder="1" applyAlignment="1">
      <alignment horizontal="center" vertical="center"/>
    </xf>
    <xf numFmtId="10" fontId="12" fillId="32" borderId="13" xfId="0" applyNumberFormat="1" applyFont="1" applyFill="1" applyBorder="1" applyAlignment="1">
      <alignment vertical="top" wrapText="1"/>
    </xf>
    <xf numFmtId="10" fontId="12" fillId="32" borderId="13" xfId="62" applyNumberFormat="1" applyFont="1" applyFill="1" applyBorder="1" applyAlignment="1">
      <alignment vertical="top" wrapText="1"/>
    </xf>
    <xf numFmtId="176" fontId="12" fillId="32" borderId="15" xfId="0" applyNumberFormat="1" applyFont="1" applyFill="1" applyBorder="1" applyAlignment="1">
      <alignment vertical="top" wrapText="1"/>
    </xf>
    <xf numFmtId="176" fontId="7" fillId="32" borderId="15" xfId="0" applyNumberFormat="1" applyFont="1" applyFill="1" applyBorder="1" applyAlignment="1">
      <alignment vertical="top" wrapText="1"/>
    </xf>
    <xf numFmtId="176" fontId="7" fillId="32" borderId="36" xfId="0" applyNumberFormat="1" applyFont="1" applyFill="1" applyBorder="1" applyAlignment="1">
      <alignment vertical="top" wrapText="1"/>
    </xf>
    <xf numFmtId="10" fontId="4" fillId="32" borderId="0" xfId="0" applyNumberFormat="1" applyFont="1" applyFill="1" applyAlignment="1">
      <alignment/>
    </xf>
    <xf numFmtId="4" fontId="4" fillId="32" borderId="0" xfId="0" applyNumberFormat="1" applyFont="1" applyFill="1" applyAlignment="1">
      <alignment/>
    </xf>
    <xf numFmtId="176" fontId="8" fillId="32" borderId="15" xfId="0" applyNumberFormat="1" applyFont="1" applyFill="1" applyBorder="1" applyAlignment="1">
      <alignment vertical="top" wrapText="1"/>
    </xf>
    <xf numFmtId="10" fontId="11" fillId="32" borderId="13" xfId="0" applyNumberFormat="1" applyFont="1" applyFill="1" applyBorder="1" applyAlignment="1">
      <alignment vertical="top" wrapText="1"/>
    </xf>
    <xf numFmtId="10" fontId="11" fillId="32" borderId="13" xfId="62" applyNumberFormat="1" applyFont="1" applyFill="1" applyBorder="1" applyAlignment="1">
      <alignment vertical="top" wrapText="1"/>
    </xf>
    <xf numFmtId="10" fontId="11" fillId="32" borderId="14" xfId="0" applyNumberFormat="1" applyFont="1" applyFill="1" applyBorder="1" applyAlignment="1">
      <alignment vertical="top" wrapText="1"/>
    </xf>
    <xf numFmtId="176" fontId="8" fillId="32" borderId="36" xfId="0" applyNumberFormat="1" applyFont="1" applyFill="1" applyBorder="1" applyAlignment="1">
      <alignment vertical="top" wrapText="1"/>
    </xf>
    <xf numFmtId="10" fontId="11" fillId="32" borderId="17" xfId="0" applyNumberFormat="1" applyFont="1" applyFill="1" applyBorder="1" applyAlignment="1">
      <alignment vertical="top" wrapText="1"/>
    </xf>
    <xf numFmtId="176" fontId="11" fillId="32" borderId="18" xfId="0" applyNumberFormat="1" applyFont="1" applyFill="1" applyBorder="1" applyAlignment="1">
      <alignment vertical="top" wrapText="1"/>
    </xf>
    <xf numFmtId="176" fontId="11" fillId="32" borderId="37" xfId="0" applyNumberFormat="1" applyFont="1" applyFill="1" applyBorder="1" applyAlignment="1">
      <alignment vertical="top" wrapText="1"/>
    </xf>
    <xf numFmtId="176" fontId="7" fillId="32" borderId="13" xfId="0" applyNumberFormat="1" applyFont="1" applyFill="1" applyBorder="1" applyAlignment="1">
      <alignment vertical="top" wrapText="1"/>
    </xf>
    <xf numFmtId="176" fontId="7" fillId="32" borderId="14" xfId="0" applyNumberFormat="1" applyFont="1" applyFill="1" applyBorder="1" applyAlignment="1">
      <alignment vertical="top" wrapText="1"/>
    </xf>
    <xf numFmtId="10" fontId="10" fillId="32" borderId="14" xfId="0" applyNumberFormat="1" applyFont="1" applyFill="1" applyBorder="1" applyAlignment="1">
      <alignment vertical="top" wrapText="1"/>
    </xf>
    <xf numFmtId="176" fontId="10" fillId="32" borderId="15" xfId="0" applyNumberFormat="1" applyFont="1" applyFill="1" applyBorder="1" applyAlignment="1">
      <alignment vertical="top" wrapText="1"/>
    </xf>
    <xf numFmtId="0" fontId="6" fillId="32" borderId="16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11" fillId="0" borderId="38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vertical="top" wrapText="1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4" fillId="32" borderId="16" xfId="0" applyFont="1" applyFill="1" applyBorder="1" applyAlignment="1">
      <alignment vertical="top" wrapText="1"/>
    </xf>
    <xf numFmtId="49" fontId="7" fillId="32" borderId="16" xfId="0" applyNumberFormat="1" applyFont="1" applyFill="1" applyBorder="1" applyAlignment="1">
      <alignment horizontal="center" vertical="top" wrapText="1"/>
    </xf>
    <xf numFmtId="49" fontId="7" fillId="32" borderId="13" xfId="0" applyNumberFormat="1" applyFont="1" applyFill="1" applyBorder="1" applyAlignment="1">
      <alignment horizontal="center" vertical="top" wrapText="1"/>
    </xf>
    <xf numFmtId="49" fontId="9" fillId="32" borderId="15" xfId="0" applyNumberFormat="1" applyFont="1" applyFill="1" applyBorder="1" applyAlignment="1">
      <alignment vertical="top" wrapText="1"/>
    </xf>
    <xf numFmtId="49" fontId="7" fillId="32" borderId="15" xfId="0" applyNumberFormat="1" applyFont="1" applyFill="1" applyBorder="1" applyAlignment="1">
      <alignment vertical="top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6" fillId="32" borderId="46" xfId="0" applyFont="1" applyFill="1" applyBorder="1" applyAlignment="1">
      <alignment horizontal="left" vertical="center"/>
    </xf>
    <xf numFmtId="0" fontId="6" fillId="32" borderId="40" xfId="0" applyFont="1" applyFill="1" applyBorder="1" applyAlignment="1">
      <alignment horizontal="left" vertical="center"/>
    </xf>
    <xf numFmtId="0" fontId="6" fillId="32" borderId="47" xfId="0" applyFont="1" applyFill="1" applyBorder="1" applyAlignment="1">
      <alignment horizontal="left" vertical="center"/>
    </xf>
    <xf numFmtId="49" fontId="11" fillId="0" borderId="48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3" fillId="32" borderId="40" xfId="0" applyFont="1" applyFill="1" applyBorder="1" applyAlignment="1">
      <alignment horizontal="left" vertical="center"/>
    </xf>
    <xf numFmtId="0" fontId="11" fillId="32" borderId="50" xfId="0" applyFont="1" applyFill="1" applyBorder="1" applyAlignment="1">
      <alignment horizontal="left" vertical="center"/>
    </xf>
    <xf numFmtId="0" fontId="11" fillId="32" borderId="40" xfId="0" applyFont="1" applyFill="1" applyBorder="1" applyAlignment="1">
      <alignment horizontal="left" vertical="center"/>
    </xf>
    <xf numFmtId="0" fontId="11" fillId="32" borderId="51" xfId="0" applyFont="1" applyFill="1" applyBorder="1" applyAlignment="1">
      <alignment horizontal="left" vertical="center"/>
    </xf>
    <xf numFmtId="0" fontId="11" fillId="0" borderId="5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32" borderId="15" xfId="0" applyFont="1" applyFill="1" applyBorder="1" applyAlignment="1">
      <alignment vertical="top" wrapText="1"/>
    </xf>
    <xf numFmtId="0" fontId="6" fillId="32" borderId="16" xfId="0" applyFont="1" applyFill="1" applyBorder="1" applyAlignment="1">
      <alignment vertical="top" wrapText="1"/>
    </xf>
    <xf numFmtId="0" fontId="5" fillId="32" borderId="53" xfId="0" applyFont="1" applyFill="1" applyBorder="1" applyAlignment="1">
      <alignment horizontal="center"/>
    </xf>
    <xf numFmtId="0" fontId="5" fillId="32" borderId="54" xfId="0" applyFont="1" applyFill="1" applyBorder="1" applyAlignment="1">
      <alignment horizontal="center"/>
    </xf>
    <xf numFmtId="0" fontId="5" fillId="32" borderId="55" xfId="0" applyFont="1" applyFill="1" applyBorder="1" applyAlignment="1">
      <alignment horizontal="center"/>
    </xf>
    <xf numFmtId="0" fontId="6" fillId="32" borderId="56" xfId="0" applyFont="1" applyFill="1" applyBorder="1" applyAlignment="1">
      <alignment horizontal="center" vertical="center"/>
    </xf>
    <xf numFmtId="0" fontId="6" fillId="32" borderId="57" xfId="0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center" vertical="center"/>
    </xf>
    <xf numFmtId="0" fontId="6" fillId="32" borderId="59" xfId="0" applyFont="1" applyFill="1" applyBorder="1" applyAlignment="1">
      <alignment horizontal="left" vertical="center"/>
    </xf>
    <xf numFmtId="0" fontId="6" fillId="32" borderId="60" xfId="0" applyFont="1" applyFill="1" applyBorder="1" applyAlignment="1">
      <alignment horizontal="left" vertical="center"/>
    </xf>
    <xf numFmtId="0" fontId="6" fillId="32" borderId="61" xfId="0" applyFont="1" applyFill="1" applyBorder="1" applyAlignment="1">
      <alignment horizontal="left" vertical="center"/>
    </xf>
    <xf numFmtId="0" fontId="6" fillId="32" borderId="25" xfId="0" applyFont="1" applyFill="1" applyBorder="1" applyAlignment="1">
      <alignment horizontal="left" vertical="center"/>
    </xf>
    <xf numFmtId="0" fontId="6" fillId="32" borderId="62" xfId="0" applyFont="1" applyFill="1" applyBorder="1" applyAlignment="1">
      <alignment horizontal="left" vertical="center"/>
    </xf>
    <xf numFmtId="0" fontId="6" fillId="32" borderId="35" xfId="0" applyFont="1" applyFill="1" applyBorder="1" applyAlignment="1">
      <alignment horizontal="left" vertical="center"/>
    </xf>
    <xf numFmtId="0" fontId="6" fillId="32" borderId="63" xfId="0" applyFont="1" applyFill="1" applyBorder="1" applyAlignment="1">
      <alignment horizontal="left" vertical="center"/>
    </xf>
    <xf numFmtId="176" fontId="6" fillId="32" borderId="63" xfId="0" applyNumberFormat="1" applyFont="1" applyFill="1" applyBorder="1" applyAlignment="1">
      <alignment horizontal="left" vertical="center"/>
    </xf>
    <xf numFmtId="49" fontId="9" fillId="32" borderId="16" xfId="0" applyNumberFormat="1" applyFont="1" applyFill="1" applyBorder="1" applyAlignment="1">
      <alignment horizontal="left" vertical="top" wrapText="1"/>
    </xf>
    <xf numFmtId="49" fontId="9" fillId="32" borderId="13" xfId="0" applyNumberFormat="1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46</xdr:row>
      <xdr:rowOff>47625</xdr:rowOff>
    </xdr:from>
    <xdr:to>
      <xdr:col>10</xdr:col>
      <xdr:colOff>762000</xdr:colOff>
      <xdr:row>47</xdr:row>
      <xdr:rowOff>123825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47625" y="7724775"/>
          <a:ext cx="1167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os\fernanda.chagas\Downloads\Planilha%20reforma%20E.%20M.%20Prof.%20Artur%20Nunes%20de%20Medei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  <sheetName val="MODELO"/>
    </sheetNames>
    <sheetDataSet>
      <sheetData sheetId="0">
        <row r="12">
          <cell r="H12">
            <v>14526.7677526</v>
          </cell>
        </row>
        <row r="17">
          <cell r="H17">
            <v>17035.242847999998</v>
          </cell>
        </row>
        <row r="19">
          <cell r="H19">
            <v>71362.38532356001</v>
          </cell>
        </row>
        <row r="25">
          <cell r="H25">
            <v>14639.928271000002</v>
          </cell>
        </row>
        <row r="34">
          <cell r="H34">
            <v>1669.6901117999998</v>
          </cell>
        </row>
        <row r="37">
          <cell r="H37">
            <v>6328.0746528</v>
          </cell>
        </row>
        <row r="39">
          <cell r="H39">
            <v>2303.5446079999997</v>
          </cell>
        </row>
        <row r="42">
          <cell r="H42">
            <v>92076.03376500003</v>
          </cell>
        </row>
        <row r="47">
          <cell r="H47">
            <v>3550.9448</v>
          </cell>
        </row>
        <row r="52">
          <cell r="H52">
            <v>4196.343696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tabSelected="1" view="pageBreakPreview" zoomScaleNormal="75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10.57421875" style="1" customWidth="1"/>
    <col min="2" max="2" width="10.421875" style="1" customWidth="1"/>
    <col min="3" max="3" width="55.57421875" style="1" customWidth="1"/>
    <col min="4" max="4" width="14.421875" style="3" customWidth="1"/>
    <col min="5" max="5" width="13.28125" style="3" customWidth="1"/>
    <col min="6" max="6" width="12.140625" style="1" customWidth="1"/>
    <col min="7" max="8" width="12.00390625" style="1" customWidth="1"/>
    <col min="9" max="9" width="12.140625" style="1" customWidth="1"/>
    <col min="10" max="10" width="11.8515625" style="1" customWidth="1"/>
    <col min="11" max="11" width="11.421875" style="1" customWidth="1"/>
    <col min="12" max="16384" width="9.140625" style="1" customWidth="1"/>
  </cols>
  <sheetData>
    <row r="1" spans="1:11" ht="4.5" customHeight="1" thickBot="1">
      <c r="A1" s="2"/>
      <c r="B1" s="2"/>
      <c r="C1" s="2"/>
      <c r="F1" s="3"/>
      <c r="G1" s="3"/>
      <c r="H1" s="3"/>
      <c r="I1" s="2"/>
      <c r="J1" s="2"/>
      <c r="K1" s="2"/>
    </row>
    <row r="2" spans="1:11" ht="16.5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ht="3.75" customHeight="1" thickBot="1"/>
    <row r="4" spans="1:11" ht="18" customHeight="1" thickBot="1">
      <c r="A4" s="111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18" customHeight="1">
      <c r="A5" s="116" t="s">
        <v>26</v>
      </c>
      <c r="B5" s="117"/>
      <c r="C5" s="118"/>
      <c r="D5" s="119" t="s">
        <v>35</v>
      </c>
      <c r="E5" s="120"/>
      <c r="F5" s="121">
        <f>E39</f>
        <v>227688.95582876002</v>
      </c>
      <c r="G5" s="121"/>
      <c r="H5" s="49"/>
      <c r="I5" s="114" t="s">
        <v>34</v>
      </c>
      <c r="J5" s="114"/>
      <c r="K5" s="115"/>
    </row>
    <row r="6" spans="1:11" ht="18" customHeight="1" thickBot="1">
      <c r="A6" s="101" t="s">
        <v>27</v>
      </c>
      <c r="B6" s="102"/>
      <c r="C6" s="103"/>
      <c r="D6" s="100" t="s">
        <v>28</v>
      </c>
      <c r="E6" s="100"/>
      <c r="F6" s="100"/>
      <c r="G6" s="100"/>
      <c r="H6" s="100"/>
      <c r="I6" s="94" t="s">
        <v>29</v>
      </c>
      <c r="J6" s="95"/>
      <c r="K6" s="96"/>
    </row>
    <row r="7" spans="1:11" ht="36" customHeight="1" thickBot="1">
      <c r="A7" s="4" t="s">
        <v>12</v>
      </c>
      <c r="B7" s="5" t="s">
        <v>13</v>
      </c>
      <c r="C7" s="50" t="s">
        <v>14</v>
      </c>
      <c r="D7" s="6" t="s">
        <v>3</v>
      </c>
      <c r="E7" s="6" t="s">
        <v>16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7" t="s">
        <v>15</v>
      </c>
    </row>
    <row r="8" spans="1:11" ht="14.25" customHeight="1">
      <c r="A8" s="104">
        <v>1</v>
      </c>
      <c r="B8" s="97"/>
      <c r="C8" s="98" t="s">
        <v>20</v>
      </c>
      <c r="D8" s="8" t="s">
        <v>9</v>
      </c>
      <c r="E8" s="59">
        <f>E9/$E$39</f>
        <v>0.06380093272299633</v>
      </c>
      <c r="F8" s="59">
        <v>1</v>
      </c>
      <c r="G8" s="51"/>
      <c r="H8" s="51"/>
      <c r="I8" s="52"/>
      <c r="J8" s="51"/>
      <c r="K8" s="68"/>
    </row>
    <row r="9" spans="1:11" ht="14.25" customHeight="1">
      <c r="A9" s="72"/>
      <c r="B9" s="76"/>
      <c r="C9" s="99"/>
      <c r="D9" s="13" t="s">
        <v>10</v>
      </c>
      <c r="E9" s="58">
        <f>'[1]Planilha Orcamentaria'!$H$12</f>
        <v>14526.7677526</v>
      </c>
      <c r="F9" s="58">
        <f>F8*$E$9</f>
        <v>14526.7677526</v>
      </c>
      <c r="G9" s="53">
        <f>G8*$E$9</f>
        <v>0</v>
      </c>
      <c r="H9" s="53">
        <f>H8*$E$9</f>
        <v>0</v>
      </c>
      <c r="I9" s="53">
        <f>I8*$E$9</f>
        <v>0</v>
      </c>
      <c r="J9" s="53">
        <f>J8*$E$9</f>
        <v>0</v>
      </c>
      <c r="K9" s="69"/>
    </row>
    <row r="10" spans="1:11" ht="12" customHeight="1">
      <c r="A10" s="72">
        <v>2</v>
      </c>
      <c r="B10" s="76"/>
      <c r="C10" s="77" t="s">
        <v>30</v>
      </c>
      <c r="D10" s="13" t="s">
        <v>9</v>
      </c>
      <c r="E10" s="59">
        <f>E11/$E$39</f>
        <v>0.07481804633867195</v>
      </c>
      <c r="F10" s="59">
        <v>1</v>
      </c>
      <c r="G10" s="59"/>
      <c r="H10" s="59"/>
      <c r="I10" s="60"/>
      <c r="J10" s="59"/>
      <c r="K10" s="61"/>
    </row>
    <row r="11" spans="1:11" ht="12" customHeight="1">
      <c r="A11" s="72"/>
      <c r="B11" s="76"/>
      <c r="C11" s="77"/>
      <c r="D11" s="13" t="s">
        <v>10</v>
      </c>
      <c r="E11" s="58">
        <f>'[1]Planilha Orcamentaria'!$H$17</f>
        <v>17035.242847999998</v>
      </c>
      <c r="F11" s="58">
        <f aca="true" t="shared" si="0" ref="F11:K11">F10*$E$11</f>
        <v>17035.242847999998</v>
      </c>
      <c r="G11" s="58">
        <f t="shared" si="0"/>
        <v>0</v>
      </c>
      <c r="H11" s="58">
        <f t="shared" si="0"/>
        <v>0</v>
      </c>
      <c r="I11" s="58"/>
      <c r="J11" s="58"/>
      <c r="K11" s="62">
        <f t="shared" si="0"/>
        <v>0</v>
      </c>
    </row>
    <row r="12" spans="1:11" ht="12" customHeight="1">
      <c r="A12" s="72">
        <v>3</v>
      </c>
      <c r="B12" s="76"/>
      <c r="C12" s="73" t="s">
        <v>24</v>
      </c>
      <c r="D12" s="13" t="s">
        <v>9</v>
      </c>
      <c r="E12" s="59">
        <f>E13/$E$39</f>
        <v>0.31342049535872146</v>
      </c>
      <c r="F12" s="59">
        <v>0.5</v>
      </c>
      <c r="G12" s="59">
        <v>0.5</v>
      </c>
      <c r="H12" s="59"/>
      <c r="I12" s="60"/>
      <c r="J12" s="59"/>
      <c r="K12" s="61"/>
    </row>
    <row r="13" spans="1:11" ht="12" customHeight="1">
      <c r="A13" s="72"/>
      <c r="B13" s="76"/>
      <c r="C13" s="74"/>
      <c r="D13" s="13" t="s">
        <v>10</v>
      </c>
      <c r="E13" s="58">
        <f>'[1]Planilha Orcamentaria'!$H$19</f>
        <v>71362.38532356001</v>
      </c>
      <c r="F13" s="58">
        <f aca="true" t="shared" si="1" ref="F13:K13">F12*$E$13</f>
        <v>35681.192661780005</v>
      </c>
      <c r="G13" s="58">
        <f>G12*E13</f>
        <v>35681.192661780005</v>
      </c>
      <c r="H13" s="58">
        <f>H12*E13</f>
        <v>0</v>
      </c>
      <c r="I13" s="58"/>
      <c r="J13" s="58">
        <f t="shared" si="1"/>
        <v>0</v>
      </c>
      <c r="K13" s="62">
        <f t="shared" si="1"/>
        <v>0</v>
      </c>
    </row>
    <row r="14" spans="1:11" ht="12" customHeight="1">
      <c r="A14" s="72">
        <v>4</v>
      </c>
      <c r="B14" s="75"/>
      <c r="C14" s="73" t="s">
        <v>31</v>
      </c>
      <c r="D14" s="13" t="s">
        <v>9</v>
      </c>
      <c r="E14" s="9">
        <f>E15/$E$39</f>
        <v>0.06429792880252996</v>
      </c>
      <c r="F14" s="9">
        <v>0.4</v>
      </c>
      <c r="G14" s="9">
        <v>0.6</v>
      </c>
      <c r="H14" s="9"/>
      <c r="I14" s="10"/>
      <c r="J14" s="11"/>
      <c r="K14" s="12"/>
    </row>
    <row r="15" spans="1:11" ht="12" customHeight="1">
      <c r="A15" s="72"/>
      <c r="B15" s="75"/>
      <c r="C15" s="74"/>
      <c r="D15" s="13" t="s">
        <v>10</v>
      </c>
      <c r="E15" s="54">
        <f>'[1]Planilha Orcamentaria'!$H$25</f>
        <v>14639.928271000002</v>
      </c>
      <c r="F15" s="54">
        <f>F14*E15</f>
        <v>5855.971308400001</v>
      </c>
      <c r="G15" s="54">
        <f>G14*E15</f>
        <v>8783.956962600001</v>
      </c>
      <c r="H15" s="54">
        <f>H14*E15</f>
        <v>0</v>
      </c>
      <c r="I15" s="54">
        <f>I14*E15</f>
        <v>0</v>
      </c>
      <c r="J15" s="54">
        <f>J14*E15</f>
        <v>0</v>
      </c>
      <c r="K15" s="55">
        <f>K14*E15</f>
        <v>0</v>
      </c>
    </row>
    <row r="16" spans="1:11" ht="12" customHeight="1">
      <c r="A16" s="72">
        <v>5</v>
      </c>
      <c r="B16" s="75"/>
      <c r="C16" s="73" t="s">
        <v>32</v>
      </c>
      <c r="D16" s="13" t="s">
        <v>9</v>
      </c>
      <c r="E16" s="9">
        <f>E17/$E$39</f>
        <v>0.007333206416281947</v>
      </c>
      <c r="F16" s="9">
        <v>0.25</v>
      </c>
      <c r="G16" s="9">
        <v>0.45</v>
      </c>
      <c r="H16" s="9">
        <v>0.3</v>
      </c>
      <c r="I16" s="10"/>
      <c r="J16" s="11"/>
      <c r="K16" s="12"/>
    </row>
    <row r="17" spans="1:11" ht="12" customHeight="1">
      <c r="A17" s="72"/>
      <c r="B17" s="75"/>
      <c r="C17" s="74"/>
      <c r="D17" s="13" t="s">
        <v>10</v>
      </c>
      <c r="E17" s="54">
        <f>'[1]Planilha Orcamentaria'!$H$34</f>
        <v>1669.6901117999998</v>
      </c>
      <c r="F17" s="54">
        <f>F16*E17</f>
        <v>417.42252794999996</v>
      </c>
      <c r="G17" s="54">
        <f>G16*E17</f>
        <v>751.3605503099999</v>
      </c>
      <c r="H17" s="54">
        <f>H16*E17</f>
        <v>500.90703353999993</v>
      </c>
      <c r="I17" s="54"/>
      <c r="J17" s="54"/>
      <c r="K17" s="55"/>
    </row>
    <row r="18" spans="1:12" ht="12" customHeight="1">
      <c r="A18" s="72">
        <v>6</v>
      </c>
      <c r="B18" s="75"/>
      <c r="C18" s="73" t="s">
        <v>33</v>
      </c>
      <c r="D18" s="13" t="s">
        <v>9</v>
      </c>
      <c r="E18" s="9">
        <f>E19/$E$39</f>
        <v>0.027792628894829703</v>
      </c>
      <c r="F18" s="9">
        <v>0.2</v>
      </c>
      <c r="G18" s="9">
        <v>0.45</v>
      </c>
      <c r="H18" s="9">
        <v>0.35</v>
      </c>
      <c r="I18" s="10"/>
      <c r="J18" s="11"/>
      <c r="K18" s="12"/>
      <c r="L18" s="56"/>
    </row>
    <row r="19" spans="1:11" ht="12" customHeight="1">
      <c r="A19" s="72"/>
      <c r="B19" s="75"/>
      <c r="C19" s="74"/>
      <c r="D19" s="13" t="s">
        <v>10</v>
      </c>
      <c r="E19" s="54">
        <f>'[1]Planilha Orcamentaria'!$H$37</f>
        <v>6328.0746528</v>
      </c>
      <c r="F19" s="54">
        <f>F18*E19</f>
        <v>1265.6149305600002</v>
      </c>
      <c r="G19" s="54">
        <f>G18*E19</f>
        <v>2847.63359376</v>
      </c>
      <c r="H19" s="54">
        <f>H18*E19</f>
        <v>2214.8261284799996</v>
      </c>
      <c r="I19" s="54"/>
      <c r="J19" s="54"/>
      <c r="K19" s="55"/>
    </row>
    <row r="20" spans="1:11" ht="12" customHeight="1">
      <c r="A20" s="72">
        <v>7</v>
      </c>
      <c r="B20" s="75"/>
      <c r="C20" s="73" t="s">
        <v>23</v>
      </c>
      <c r="D20" s="13" t="s">
        <v>9</v>
      </c>
      <c r="E20" s="9">
        <f>E21/$E$39</f>
        <v>0.010117067820067856</v>
      </c>
      <c r="F20" s="9"/>
      <c r="G20" s="9">
        <v>0.2</v>
      </c>
      <c r="H20" s="9">
        <v>0.8</v>
      </c>
      <c r="I20" s="10"/>
      <c r="J20" s="11"/>
      <c r="K20" s="12"/>
    </row>
    <row r="21" spans="1:11" ht="12" customHeight="1">
      <c r="A21" s="72"/>
      <c r="B21" s="75"/>
      <c r="C21" s="74"/>
      <c r="D21" s="13" t="s">
        <v>10</v>
      </c>
      <c r="E21" s="54">
        <f>'[1]Planilha Orcamentaria'!$H$39</f>
        <v>2303.5446079999997</v>
      </c>
      <c r="F21" s="54"/>
      <c r="G21" s="54">
        <f>G20*E21</f>
        <v>460.70892159999994</v>
      </c>
      <c r="H21" s="54">
        <f>H20*E21</f>
        <v>1842.8356863999998</v>
      </c>
      <c r="I21" s="54"/>
      <c r="J21" s="54"/>
      <c r="K21" s="55"/>
    </row>
    <row r="22" spans="1:11" ht="12" customHeight="1">
      <c r="A22" s="72">
        <v>8</v>
      </c>
      <c r="B22" s="75"/>
      <c r="C22" s="73" t="s">
        <v>17</v>
      </c>
      <c r="D22" s="13" t="s">
        <v>9</v>
      </c>
      <c r="E22" s="9">
        <f>E23/$E$39</f>
        <v>0.40439393922228023</v>
      </c>
      <c r="F22" s="9"/>
      <c r="G22" s="9">
        <v>0.4</v>
      </c>
      <c r="H22" s="9">
        <v>0.6</v>
      </c>
      <c r="I22" s="10"/>
      <c r="J22" s="11"/>
      <c r="K22" s="12"/>
    </row>
    <row r="23" spans="1:11" ht="12" customHeight="1">
      <c r="A23" s="72"/>
      <c r="B23" s="75"/>
      <c r="C23" s="74"/>
      <c r="D23" s="13" t="s">
        <v>10</v>
      </c>
      <c r="E23" s="54">
        <f>'[1]Planilha Orcamentaria'!$H$42</f>
        <v>92076.03376500003</v>
      </c>
      <c r="F23" s="54">
        <f>F22*E23</f>
        <v>0</v>
      </c>
      <c r="G23" s="54">
        <f>G22*E23</f>
        <v>36830.41350600001</v>
      </c>
      <c r="H23" s="54">
        <f>H22*E23</f>
        <v>55245.62025900002</v>
      </c>
      <c r="I23" s="54"/>
      <c r="J23" s="54"/>
      <c r="K23" s="55"/>
    </row>
    <row r="24" spans="1:11" ht="12" customHeight="1">
      <c r="A24" s="72">
        <v>9</v>
      </c>
      <c r="B24" s="75"/>
      <c r="C24" s="73" t="s">
        <v>22</v>
      </c>
      <c r="D24" s="13" t="s">
        <v>9</v>
      </c>
      <c r="E24" s="9">
        <f>E25/$E$39</f>
        <v>0.015595595258781852</v>
      </c>
      <c r="F24" s="9">
        <v>0.3</v>
      </c>
      <c r="G24" s="9">
        <v>0.4</v>
      </c>
      <c r="H24" s="9">
        <v>0.3</v>
      </c>
      <c r="I24" s="10"/>
      <c r="J24" s="11"/>
      <c r="K24" s="12"/>
    </row>
    <row r="25" spans="1:11" ht="12" customHeight="1">
      <c r="A25" s="72"/>
      <c r="B25" s="75"/>
      <c r="C25" s="74"/>
      <c r="D25" s="13" t="s">
        <v>10</v>
      </c>
      <c r="E25" s="54">
        <f>'[1]Planilha Orcamentaria'!$H$47</f>
        <v>3550.9448</v>
      </c>
      <c r="F25" s="54">
        <f>F24*E25</f>
        <v>1065.28344</v>
      </c>
      <c r="G25" s="54">
        <f>G24*E25</f>
        <v>1420.3779200000001</v>
      </c>
      <c r="H25" s="54">
        <f>H24*E25</f>
        <v>1065.28344</v>
      </c>
      <c r="I25" s="54"/>
      <c r="J25" s="54"/>
      <c r="K25" s="55"/>
    </row>
    <row r="26" spans="1:11" ht="12" customHeight="1">
      <c r="A26" s="72">
        <v>10</v>
      </c>
      <c r="B26" s="75"/>
      <c r="C26" s="124" t="s">
        <v>25</v>
      </c>
      <c r="D26" s="13" t="s">
        <v>9</v>
      </c>
      <c r="E26" s="9">
        <f>E27/$E$39</f>
        <v>0.018430159164838807</v>
      </c>
      <c r="F26" s="9"/>
      <c r="G26" s="9">
        <v>0.5</v>
      </c>
      <c r="H26" s="9">
        <v>0.5</v>
      </c>
      <c r="I26" s="10"/>
      <c r="J26" s="11"/>
      <c r="K26" s="12"/>
    </row>
    <row r="27" spans="1:11" ht="12" customHeight="1">
      <c r="A27" s="72"/>
      <c r="B27" s="75"/>
      <c r="C27" s="124"/>
      <c r="D27" s="13" t="s">
        <v>10</v>
      </c>
      <c r="E27" s="54">
        <f>'[1]Planilha Orcamentaria'!$H$52</f>
        <v>4196.343696</v>
      </c>
      <c r="F27" s="54">
        <f>F26*E27</f>
        <v>0</v>
      </c>
      <c r="G27" s="54">
        <f>G26*E27</f>
        <v>2098.171848</v>
      </c>
      <c r="H27" s="54">
        <f>H26*E27</f>
        <v>2098.171848</v>
      </c>
      <c r="I27" s="54"/>
      <c r="J27" s="54"/>
      <c r="K27" s="55"/>
    </row>
    <row r="28" spans="1:11" ht="12" customHeight="1">
      <c r="A28" s="91">
        <v>11</v>
      </c>
      <c r="B28" s="87"/>
      <c r="C28" s="70"/>
      <c r="D28" s="13" t="s">
        <v>9</v>
      </c>
      <c r="E28" s="9">
        <f>E29/$E$39</f>
        <v>0</v>
      </c>
      <c r="F28" s="11"/>
      <c r="G28" s="11"/>
      <c r="H28" s="11"/>
      <c r="I28" s="11"/>
      <c r="J28" s="11"/>
      <c r="K28" s="11"/>
    </row>
    <row r="29" spans="1:11" ht="12" customHeight="1">
      <c r="A29" s="92"/>
      <c r="B29" s="88"/>
      <c r="C29" s="71"/>
      <c r="D29" s="13" t="s">
        <v>10</v>
      </c>
      <c r="E29" s="66"/>
      <c r="F29" s="66"/>
      <c r="G29" s="66"/>
      <c r="H29" s="66"/>
      <c r="I29" s="66"/>
      <c r="J29" s="66"/>
      <c r="K29" s="67"/>
    </row>
    <row r="30" spans="1:11" ht="12" customHeight="1">
      <c r="A30" s="91">
        <v>12</v>
      </c>
      <c r="B30" s="87"/>
      <c r="C30" s="70"/>
      <c r="D30" s="13" t="s">
        <v>9</v>
      </c>
      <c r="E30" s="9">
        <f>E31/$E$39</f>
        <v>0</v>
      </c>
      <c r="F30" s="66"/>
      <c r="G30" s="66"/>
      <c r="H30" s="11"/>
      <c r="I30" s="12"/>
      <c r="J30" s="12"/>
      <c r="K30" s="12"/>
    </row>
    <row r="31" spans="1:11" ht="12" customHeight="1">
      <c r="A31" s="92"/>
      <c r="B31" s="88"/>
      <c r="C31" s="71"/>
      <c r="D31" s="13" t="s">
        <v>10</v>
      </c>
      <c r="E31" s="66"/>
      <c r="F31" s="66"/>
      <c r="G31" s="66"/>
      <c r="H31" s="66"/>
      <c r="I31" s="66"/>
      <c r="J31" s="66"/>
      <c r="K31" s="67"/>
    </row>
    <row r="32" spans="1:11" ht="12" customHeight="1">
      <c r="A32" s="91">
        <v>13</v>
      </c>
      <c r="B32" s="87"/>
      <c r="C32" s="122"/>
      <c r="D32" s="13" t="s">
        <v>9</v>
      </c>
      <c r="E32" s="9">
        <f>E33/$E$39</f>
        <v>0</v>
      </c>
      <c r="F32" s="66"/>
      <c r="G32" s="66"/>
      <c r="H32" s="11"/>
      <c r="I32" s="66"/>
      <c r="J32" s="12"/>
      <c r="K32" s="12"/>
    </row>
    <row r="33" spans="1:11" ht="12" customHeight="1">
      <c r="A33" s="92"/>
      <c r="B33" s="88"/>
      <c r="C33" s="123"/>
      <c r="D33" s="13" t="s">
        <v>10</v>
      </c>
      <c r="E33" s="66"/>
      <c r="F33" s="66"/>
      <c r="G33" s="66"/>
      <c r="H33" s="66"/>
      <c r="I33" s="66"/>
      <c r="J33" s="66"/>
      <c r="K33" s="67"/>
    </row>
    <row r="34" spans="1:11" ht="12" customHeight="1">
      <c r="A34" s="72"/>
      <c r="B34" s="90"/>
      <c r="C34" s="89"/>
      <c r="D34" s="13" t="s">
        <v>9</v>
      </c>
      <c r="E34" s="9"/>
      <c r="F34" s="66"/>
      <c r="G34" s="66"/>
      <c r="H34" s="66"/>
      <c r="I34" s="66"/>
      <c r="J34" s="66"/>
      <c r="K34" s="12"/>
    </row>
    <row r="35" spans="1:11" ht="12" customHeight="1">
      <c r="A35" s="72"/>
      <c r="B35" s="90"/>
      <c r="C35" s="89"/>
      <c r="D35" s="13" t="s">
        <v>10</v>
      </c>
      <c r="E35" s="66"/>
      <c r="F35" s="66"/>
      <c r="G35" s="66"/>
      <c r="H35" s="66"/>
      <c r="I35" s="66"/>
      <c r="J35" s="66"/>
      <c r="K35" s="67"/>
    </row>
    <row r="36" spans="1:11" ht="12" customHeight="1">
      <c r="A36" s="72"/>
      <c r="B36" s="75"/>
      <c r="C36" s="106"/>
      <c r="D36" s="13" t="s">
        <v>9</v>
      </c>
      <c r="E36" s="9"/>
      <c r="F36" s="9"/>
      <c r="G36" s="9"/>
      <c r="H36" s="9"/>
      <c r="I36" s="10"/>
      <c r="J36" s="11"/>
      <c r="K36" s="12"/>
    </row>
    <row r="37" spans="1:11" ht="12" customHeight="1">
      <c r="A37" s="72"/>
      <c r="B37" s="86"/>
      <c r="C37" s="107"/>
      <c r="D37" s="14" t="s">
        <v>10</v>
      </c>
      <c r="E37" s="54"/>
      <c r="F37" s="54"/>
      <c r="G37" s="54"/>
      <c r="H37" s="54"/>
      <c r="I37" s="54"/>
      <c r="J37" s="54"/>
      <c r="K37" s="55"/>
    </row>
    <row r="38" spans="1:12" ht="14.25" customHeight="1">
      <c r="A38" s="79" t="s">
        <v>0</v>
      </c>
      <c r="B38" s="80"/>
      <c r="C38" s="81"/>
      <c r="D38" s="15" t="s">
        <v>9</v>
      </c>
      <c r="E38" s="63">
        <f>F38+G38+H38+I38+J38+K38</f>
        <v>1</v>
      </c>
      <c r="F38" s="63">
        <f>F39/$E$39</f>
        <v>0.33311890422271195</v>
      </c>
      <c r="G38" s="63">
        <f>G39/$E$39</f>
        <v>0.3903299377897367</v>
      </c>
      <c r="H38" s="63">
        <f>H39/$E$39</f>
        <v>0.27655115798755137</v>
      </c>
      <c r="I38" s="63">
        <f>I39/$E$39</f>
        <v>0</v>
      </c>
      <c r="J38" s="63">
        <f>J39/$E$39</f>
        <v>0</v>
      </c>
      <c r="K38" s="63"/>
      <c r="L38" s="56"/>
    </row>
    <row r="39" spans="1:12" ht="13.5" customHeight="1" thickBot="1">
      <c r="A39" s="82"/>
      <c r="B39" s="83"/>
      <c r="C39" s="84"/>
      <c r="D39" s="16" t="s">
        <v>10</v>
      </c>
      <c r="E39" s="64">
        <f>E9+E11+E13+E15+E17+E19+E21+E23+E25+E27+E29+E31+E33+E35+E37</f>
        <v>227688.95582876002</v>
      </c>
      <c r="F39" s="64">
        <f>F25+F19+F17+F15+F13+F11+F9</f>
        <v>75847.49546929</v>
      </c>
      <c r="G39" s="64">
        <f>G27+G25+G23+G21+G19+G17+G15+G13</f>
        <v>88873.81596405001</v>
      </c>
      <c r="H39" s="64">
        <f>H33+H31+H29+H27+H25+H23+H21+H19+H17</f>
        <v>62967.64439542002</v>
      </c>
      <c r="I39" s="64">
        <f>I21+I23+I25+I27+I29+I19</f>
        <v>0</v>
      </c>
      <c r="J39" s="64">
        <f>J21+J23+J27+J29+J31+J19+J25</f>
        <v>0</v>
      </c>
      <c r="K39" s="65"/>
      <c r="L39" s="57"/>
    </row>
    <row r="40" spans="1:11" ht="3.75" customHeight="1" thickBot="1">
      <c r="A40" s="17"/>
      <c r="B40" s="17"/>
      <c r="C40" s="17"/>
      <c r="D40" s="18"/>
      <c r="E40" s="18"/>
      <c r="F40" s="17"/>
      <c r="G40" s="17"/>
      <c r="H40" s="17"/>
      <c r="I40" s="17"/>
      <c r="J40" s="17"/>
      <c r="K40" s="17"/>
    </row>
    <row r="41" spans="1:13" ht="14.25" customHeight="1">
      <c r="A41" s="19"/>
      <c r="B41" s="20"/>
      <c r="C41" s="20"/>
      <c r="D41" s="20"/>
      <c r="E41" s="20"/>
      <c r="F41" s="20"/>
      <c r="G41" s="21"/>
      <c r="H41" s="22"/>
      <c r="I41" s="23"/>
      <c r="J41" s="23"/>
      <c r="K41" s="24"/>
      <c r="M41" s="1" t="s">
        <v>1</v>
      </c>
    </row>
    <row r="42" spans="1:11" ht="14.25" customHeight="1">
      <c r="A42" s="25"/>
      <c r="B42" s="26"/>
      <c r="C42" s="26"/>
      <c r="D42" s="27"/>
      <c r="E42" s="28"/>
      <c r="F42" s="26"/>
      <c r="G42" s="29"/>
      <c r="H42" s="30" t="s">
        <v>11</v>
      </c>
      <c r="I42" s="31"/>
      <c r="J42" s="31"/>
      <c r="K42" s="32"/>
    </row>
    <row r="43" spans="1:11" ht="14.25" customHeight="1">
      <c r="A43" s="33"/>
      <c r="B43" s="85" t="s">
        <v>18</v>
      </c>
      <c r="C43" s="85"/>
      <c r="D43" s="34"/>
      <c r="E43" s="105" t="s">
        <v>19</v>
      </c>
      <c r="F43" s="105"/>
      <c r="G43" s="35"/>
      <c r="H43" s="36"/>
      <c r="I43" s="31"/>
      <c r="J43" s="31"/>
      <c r="K43" s="37"/>
    </row>
    <row r="44" spans="1:11" ht="12.75" customHeight="1">
      <c r="A44" s="38"/>
      <c r="B44" s="31"/>
      <c r="C44" s="31"/>
      <c r="D44" s="34"/>
      <c r="E44" s="34"/>
      <c r="F44" s="31"/>
      <c r="G44" s="39"/>
      <c r="H44" s="36"/>
      <c r="I44" s="31"/>
      <c r="J44" s="31"/>
      <c r="K44" s="37"/>
    </row>
    <row r="45" spans="1:11" ht="9.75" customHeight="1">
      <c r="A45" s="40"/>
      <c r="B45" s="93"/>
      <c r="C45" s="93"/>
      <c r="D45" s="41"/>
      <c r="E45" s="41"/>
      <c r="F45" s="42"/>
      <c r="G45" s="39"/>
      <c r="H45" s="36"/>
      <c r="I45" s="31"/>
      <c r="J45" s="31"/>
      <c r="K45" s="37"/>
    </row>
    <row r="46" spans="1:11" ht="28.5" customHeight="1" thickBot="1">
      <c r="A46" s="43"/>
      <c r="B46" s="78" t="s">
        <v>21</v>
      </c>
      <c r="C46" s="78"/>
      <c r="D46" s="44"/>
      <c r="E46" s="44"/>
      <c r="F46" s="45"/>
      <c r="G46" s="46"/>
      <c r="H46" s="47"/>
      <c r="I46" s="45"/>
      <c r="J46" s="45"/>
      <c r="K46" s="48"/>
    </row>
    <row r="47" ht="13.5" customHeight="1"/>
    <row r="48" ht="13.5" customHeight="1"/>
  </sheetData>
  <sheetProtection/>
  <mergeCells count="57">
    <mergeCell ref="C20:C21"/>
    <mergeCell ref="A32:A33"/>
    <mergeCell ref="B32:B33"/>
    <mergeCell ref="C32:C33"/>
    <mergeCell ref="A30:A31"/>
    <mergeCell ref="B22:B23"/>
    <mergeCell ref="C22:C23"/>
    <mergeCell ref="C26:C27"/>
    <mergeCell ref="A20:A21"/>
    <mergeCell ref="A22:A23"/>
    <mergeCell ref="B24:B25"/>
    <mergeCell ref="C24:C25"/>
    <mergeCell ref="B20:B21"/>
    <mergeCell ref="A2:K2"/>
    <mergeCell ref="A4:K4"/>
    <mergeCell ref="I5:K5"/>
    <mergeCell ref="A5:C5"/>
    <mergeCell ref="D5:E5"/>
    <mergeCell ref="F5:G5"/>
    <mergeCell ref="A12:A13"/>
    <mergeCell ref="B45:C45"/>
    <mergeCell ref="I6:K6"/>
    <mergeCell ref="B8:B9"/>
    <mergeCell ref="C8:C9"/>
    <mergeCell ref="D6:H6"/>
    <mergeCell ref="A6:C6"/>
    <mergeCell ref="A8:A9"/>
    <mergeCell ref="E43:F43"/>
    <mergeCell ref="B26:B27"/>
    <mergeCell ref="C36:C37"/>
    <mergeCell ref="B30:B31"/>
    <mergeCell ref="A26:A27"/>
    <mergeCell ref="A34:A35"/>
    <mergeCell ref="C34:C35"/>
    <mergeCell ref="B34:B35"/>
    <mergeCell ref="A28:A29"/>
    <mergeCell ref="B28:B29"/>
    <mergeCell ref="B12:B13"/>
    <mergeCell ref="B46:C46"/>
    <mergeCell ref="A38:C39"/>
    <mergeCell ref="A18:A19"/>
    <mergeCell ref="B18:B19"/>
    <mergeCell ref="C18:C19"/>
    <mergeCell ref="B43:C43"/>
    <mergeCell ref="B36:B37"/>
    <mergeCell ref="A16:A17"/>
    <mergeCell ref="A36:A37"/>
    <mergeCell ref="A24:A25"/>
    <mergeCell ref="C16:C17"/>
    <mergeCell ref="B16:B17"/>
    <mergeCell ref="A10:A11"/>
    <mergeCell ref="B10:B11"/>
    <mergeCell ref="C10:C11"/>
    <mergeCell ref="A14:A15"/>
    <mergeCell ref="B14:B15"/>
    <mergeCell ref="C14:C15"/>
    <mergeCell ref="C12:C13"/>
  </mergeCells>
  <printOptions/>
  <pageMargins left="0.3937007874015748" right="0.3937007874015748" top="0.6" bottom="0.1968503937007874" header="0.18" footer="0"/>
  <pageSetup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Fernanda de Alcantara Chagas</cp:lastModifiedBy>
  <cp:lastPrinted>2013-07-04T01:52:47Z</cp:lastPrinted>
  <dcterms:created xsi:type="dcterms:W3CDTF">2006-09-22T13:55:22Z</dcterms:created>
  <dcterms:modified xsi:type="dcterms:W3CDTF">2021-07-30T11:44:00Z</dcterms:modified>
  <cp:category/>
  <cp:version/>
  <cp:contentType/>
  <cp:contentStatus/>
</cp:coreProperties>
</file>