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425" activeTab="0"/>
  </bookViews>
  <sheets>
    <sheet name="Modelo Planilha Orcamentaria" sheetId="1" r:id="rId1"/>
  </sheets>
  <definedNames>
    <definedName name="_xlnm.Print_Area" localSheetId="0">'Modelo Planilha Orcamentaria'!$A$1:$H$70</definedName>
  </definedNames>
  <calcPr fullCalcOnLoad="1"/>
</workbook>
</file>

<file path=xl/sharedStrings.xml><?xml version="1.0" encoding="utf-8"?>
<sst xmlns="http://schemas.openxmlformats.org/spreadsheetml/2006/main" count="149" uniqueCount="124">
  <si>
    <t>ITEM</t>
  </si>
  <si>
    <t>DESCRIÇÃO</t>
  </si>
  <si>
    <t>QUANTIDADE</t>
  </si>
  <si>
    <t>UNIDADE</t>
  </si>
  <si>
    <t>PLANILHA ORÇAMENTÁRIA DE CUSTOS</t>
  </si>
  <si>
    <t>CÓDIGO</t>
  </si>
  <si>
    <t>DIRETA</t>
  </si>
  <si>
    <t>INDIRETA</t>
  </si>
  <si>
    <t>(    )</t>
  </si>
  <si>
    <t>LDI</t>
  </si>
  <si>
    <t>PREÇO TOTAL</t>
  </si>
  <si>
    <t xml:space="preserve">FORMA DE EXECUÇÃO: </t>
  </si>
  <si>
    <t>PREÇO UNITÁRIO S/ LDI</t>
  </si>
  <si>
    <t>PREÇO UNITÁRIO C/ LDI</t>
  </si>
  <si>
    <t>(  x  )</t>
  </si>
  <si>
    <t>FOLHA Nº: 01/01</t>
  </si>
  <si>
    <t xml:space="preserve">TOTAL GERAL </t>
  </si>
  <si>
    <t>m²</t>
  </si>
  <si>
    <t>ISS=3%</t>
  </si>
  <si>
    <t>PREFEITURA: Prefeitura Municipal de Rodeiro</t>
  </si>
  <si>
    <r>
      <rPr>
        <b/>
        <sz val="10"/>
        <rFont val="Arial"/>
        <family val="2"/>
      </rPr>
      <t>MUNICÍPIO DE RODEIRO
Praça São Sebastião, 215 - Centro – Rodeiro - MG
CEP: 36.510-000     CNPJ: 18.128.256/0001-44
PABX: 32.3577-1173</t>
    </r>
    <r>
      <rPr>
        <sz val="10"/>
        <rFont val="Arial"/>
        <family val="2"/>
      </rPr>
      <t xml:space="preserve">
</t>
    </r>
  </si>
  <si>
    <t>PRAZO DE EXECUÇÃO: 02 meses</t>
  </si>
  <si>
    <t>José Carlos Ferreira</t>
  </si>
  <si>
    <t>Prefeito Municipal</t>
  </si>
  <si>
    <t>4.1</t>
  </si>
  <si>
    <t>4.2</t>
  </si>
  <si>
    <t>4.3</t>
  </si>
  <si>
    <t>4.4</t>
  </si>
  <si>
    <t>4.5</t>
  </si>
  <si>
    <t>4.6</t>
  </si>
  <si>
    <t>4.7</t>
  </si>
  <si>
    <t>Un</t>
  </si>
  <si>
    <t>3.1</t>
  </si>
  <si>
    <t>DEM-DIV-010</t>
  </si>
  <si>
    <t>DEMOLIÇÕES</t>
  </si>
  <si>
    <t>ALVENARIA</t>
  </si>
  <si>
    <t>ALV-TIJ-030</t>
  </si>
  <si>
    <t>ESQUADRIAS</t>
  </si>
  <si>
    <t>1.1</t>
  </si>
  <si>
    <t>2.1</t>
  </si>
  <si>
    <t>3.2</t>
  </si>
  <si>
    <t>SER-JAN-025</t>
  </si>
  <si>
    <t>ESQ-POR-050</t>
  </si>
  <si>
    <t>3.3</t>
  </si>
  <si>
    <t>PINTURA</t>
  </si>
  <si>
    <t>PIN-VER-010</t>
  </si>
  <si>
    <t>PIN-LIX-005</t>
  </si>
  <si>
    <t>PIN-LIX-006</t>
  </si>
  <si>
    <t>PIN-SEL-005</t>
  </si>
  <si>
    <t>PIN-SEL-010</t>
  </si>
  <si>
    <t>PIN-ACR-005</t>
  </si>
  <si>
    <t>PIN-ACR-006</t>
  </si>
  <si>
    <t xml:space="preserve">PINTURA COM VERNIZ SINTÉTICO MARÍTIMO EM ESQUADRIAS
DE MADEIRA, DUAS (2) DEMÃOS, ACABAMENTO BRILHANTE </t>
  </si>
  <si>
    <t>LIXAMENTO MANUAL EM PAREDE PARA REMOÇÃO DE TINTA</t>
  </si>
  <si>
    <t>LIXAMENTO MANUAL EM TETO PARA REMOÇÃO DE TINTA</t>
  </si>
  <si>
    <t>PREPARAÇÃO PARA EMASSAMENTO OU PINTURA (LÁTEX/ACRÍLICA) EM PAREDE, INCLUSIVE UMA (1) DEMÃO DE SELADOR ACRÍLICO</t>
  </si>
  <si>
    <t>PREPARAÇÃO PARA EMASSAMENTO OU PINTURA (LÁTEX/ACRÍLICA) EM TETO, INCLUSIVE UMA (1) DEMÃO DE SELADOR ACRÍLICO</t>
  </si>
  <si>
    <t>PINTURA ACRÍLICA EM PAREDE, DUAS (2) DEMÃOS, EXCLUSIVE SELADOR ACRÍLICO E MASSA ACRÍLICA/CORRIDA (PVA)</t>
  </si>
  <si>
    <t>PINTURA ACRÍLICA EM TETO, DUAS (2) DEMÃOS, EXCLUSIVE SELADOR ACRÍLICO E MASSA ACRÍLICA/CORRIDA (PVA)</t>
  </si>
  <si>
    <t>DEMOLIÇÃO DE DIVISÓRIA DE MADEIRA, INCLUSIVE AFASTAMENTO</t>
  </si>
  <si>
    <t xml:space="preserve">ALVENARIA DE VEDAÇÃO COM TIJOLO CERÂMICO FURADO, ESP. 14CM, PARA REVESTIMENTO, INCLUSIVE ARGAMASSA PARA ASSENTAMENTO </t>
  </si>
  <si>
    <t>PORTA DE ABRIR, MADEIRA DE LEI PRANCHETA PARA PINTURA COMPLETA 80X210CM, COM FERRAGENS EM FERRO LATONADO</t>
  </si>
  <si>
    <t>OBRA: Reforma Secretaria de Educação</t>
  </si>
  <si>
    <t xml:space="preserve">Referência: Preço SINAPI/SETOP Região Leste - Novembro-2021/Outubro-2021  - Desonerado
</t>
  </si>
  <si>
    <t>LOCAL: Rua Sebastião Contin - 286 - Centro - Rodeiro - MG</t>
  </si>
  <si>
    <t>PORTA DE ABRIR, MADEIRA DE LEI PRANCHETA PARA PINTURA COMPLETA 90X210CM, COM FERRAGENS EM FERRO LATONADO</t>
  </si>
  <si>
    <t>ESQ-POR-055</t>
  </si>
  <si>
    <t>ED-13888</t>
  </si>
  <si>
    <t>PORTA METÁLICA, TIPO DE CORRER, COM UMA (1) FOLHA, EM CHAPA GALVANIZADA LAMBRIL, MODELO ONDULADA, INCLUSIVE FORNECIMENTO, ASSENTAMENTO, PERFIS PARA MARCO E PINTURA ANTICORROSIVA COM UMA (1) DEMÃO, EXCLUSIVE FECHADURA E ROLDANAS</t>
  </si>
  <si>
    <t>ED-13911</t>
  </si>
  <si>
    <t>FERRAGENS PARA PORTA METÁLICA, DE CORRER, COM UMA (1) FOLHA, BATENTE COM ALTURA MÁXIMA DE 2,3M, INCLUSIVE FECHADURA, MODELO BICO PAPAGAIO, ROLDANA INFERIOR E SUPERIOR, MODELO TIPO U, COM CAPACIDADE PARA 360KG, FORNECIMENTO, ACESSÓRIOS E INSTALAÇÃO, EXCLUSIVE PORTA METÁLICA</t>
  </si>
  <si>
    <t>3.4</t>
  </si>
  <si>
    <t>3.5</t>
  </si>
  <si>
    <t>2.2</t>
  </si>
  <si>
    <t>2.3</t>
  </si>
  <si>
    <t>2.4</t>
  </si>
  <si>
    <t>REV-CHA-005</t>
  </si>
  <si>
    <t>REV-REB-015</t>
  </si>
  <si>
    <t>CHAPISCO COM ARGAMASSA, TRAÇO 1:3 (CIMENTO E AREIA) ESP. 5MM, APLICADO EM ALVENARIA/ESTRUTURA DE CONCRETO COM COLHER, PREPARO MECÂNICO</t>
  </si>
  <si>
    <t>REBOCO COM ARGAMASSA, TRAÇO 1:2:8 (CIMENTO, CAL E AREIA), ESP. 20MM, APLICAÇÃO MANUAL, PREPARO MECÂNICO</t>
  </si>
  <si>
    <t>2.5</t>
  </si>
  <si>
    <t>2.6</t>
  </si>
  <si>
    <t>m³</t>
  </si>
  <si>
    <t>ED-9906</t>
  </si>
  <si>
    <t>ED-9907</t>
  </si>
  <si>
    <t>ED-9904</t>
  </si>
  <si>
    <t>CONTRAVERGA EM CONCRETO ESTRUTURAL PARA VÃOS ACIMA DE 150CM, PREPARADO EM OBRA COM BETONEIRA, CONTROLE "A", COM FCK 20MPA, MOLDADA IN LOCO, INCLUSIVE ARMAÇÃO</t>
  </si>
  <si>
    <t>VERGA EM CONCRETO ESTRUTURAL PARA VÃOS ACIMA DE 150 CM, PREPARADO EM OBRA COM BETONEIRA, CONTROLE "A", COM FCK 20MPA, MOLDADA IN LOCO, INCLUSIVE ARMAÇÃO</t>
  </si>
  <si>
    <t>VERGA EM CONCRETO ESTRUTURAL PARA VÃOS DE ATÉ 150 CM, PREPARADO EM OBRA COM BETONEIRA, CONTROLE "A", COM FCK 20MPA, MOLDADA IN LOCO, INCLUSIVE ARMAÇÃO</t>
  </si>
  <si>
    <t>VIDRO TEMPERADO INCOLOR, ESP. 6MM, INCLUSIVE FIXAÇÃO E VEDAÇÃO COM GUARNIÇÃO/GAXETA DE BORRACHA NEOPRENE, FORNECIMENTO E INSTALAÇÃO, EXCLUSIVE CAIXILHO/PERFIL</t>
  </si>
  <si>
    <t>COBERTURA</t>
  </si>
  <si>
    <t>5.1</t>
  </si>
  <si>
    <t>COBERTURA METÁLICA EMBUTIDA EM UMA ÁGUA, COM TESOURAS FIXADAS NA LAJE EM VIGA U</t>
  </si>
  <si>
    <t>MERCADO</t>
  </si>
  <si>
    <t>PISO</t>
  </si>
  <si>
    <t>6.1</t>
  </si>
  <si>
    <t>PIS-CON-005</t>
  </si>
  <si>
    <t>CONTRAPISO DESEMPENADO COM ARGAMASSA, TRAÇO 1:3
(CIMENTO E AREIA), ESP. 20MM</t>
  </si>
  <si>
    <t>4.8</t>
  </si>
  <si>
    <t>PIN-ESM-025</t>
  </si>
  <si>
    <t xml:space="preserve">PINTURA ESMALTE SINTÉTICO EM SUPERFÍCIES GALVANIZADAS,
DUAS (2) DEMÃOS, INCLUSIVE UMA(1) DEMÃO DE FUNDO 
ANTICORROSIVO
</t>
  </si>
  <si>
    <t>6.2</t>
  </si>
  <si>
    <t>PIS-GRA-005</t>
  </si>
  <si>
    <t>REVESTIMENTO COM GRANITO CINZA ANDORINHA, APLICADO EM PISO, ESP. 2CM, DIMENSÃO DA PEÇA ATÉ 1600CM², ASSENTAMENTO COM ARGAMASSA INDUSTRIALIZADA, INCLUSIVE REJUNTAMENTO</t>
  </si>
  <si>
    <t>BANHEIRO</t>
  </si>
  <si>
    <t>7.1</t>
  </si>
  <si>
    <t>7.2</t>
  </si>
  <si>
    <t>7.3</t>
  </si>
  <si>
    <t>VID-ESP-015</t>
  </si>
  <si>
    <t>ESPELHO (40X60CM) ESP. 4MM, INCLUSIVE DIXAÇÃO COM PARAFUSO FINESSON - FORNECIMENTO E INSTALAÇÃO</t>
  </si>
  <si>
    <t>LOU-LAV-015</t>
  </si>
  <si>
    <t>LAVATÓRIO DE LOUÇA BRANCA SEM COLUNA, TAMANHO MÉDIO, INCLUSIVE ACESSÓRIOS DE FIXAÇÃO, VÁLVULA DE ESCOAMENTO DE METAL COM ACABAMENTO CROMADO, SIFÃO DE METAL TIPO COPO COM AVABAMENTO CROMADO, FORNECIMENTO, INSTALAÇÃO E REJUNTAMENTO, EXCLUSIVE TORNEIRA E ENGATE FLEXÍVEL</t>
  </si>
  <si>
    <t>MET-TOR-035</t>
  </si>
  <si>
    <t>TORNEIRA METÁLICA PARA LAVATÓRIO, ABERTURA 1/4 DE VOLTA, ACABAMENTO CROMADO, COM AREJADOR, APLICAÇÃO DE MESA, INCLUSIVE ENGATE FLEXÍVEL METÁLICO, FORNECIMENTO E INSTALAÇÃO</t>
  </si>
  <si>
    <t>Farlley Alberto Mázala - Engenheiro Civil - Clarice Coelho Marilère Arruda Zócoli</t>
  </si>
  <si>
    <t xml:space="preserve">                                     CREA: 212621/D                              CAU-A102489-2</t>
  </si>
  <si>
    <t>COZINHA</t>
  </si>
  <si>
    <t>8.1</t>
  </si>
  <si>
    <t>8.2</t>
  </si>
  <si>
    <t>SER-POR-095</t>
  </si>
  <si>
    <t>FORNECIMENTO E ASSENTAMENTO DE PORTA DE ALUMÍNIO, LINHA SUPREMA ACABAMENTO ANODIZADO, TIPO CORRER, COM DUAS FOLHAS, INCLUSIVE FORNECIMENTO DE VIDRO LISO DE 4 MM, FERRAGENS E ACESSÓRIOS</t>
  </si>
  <si>
    <t>DATA: 14/02/2022</t>
  </si>
  <si>
    <t>BAN-GRA-005</t>
  </si>
  <si>
    <t>BANCADA EM GRANITO CINZA ANDORINHA E = 3CM, APOIADA EM CONSOLE DE METALON 20X30 MM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</si>
</sst>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-* #,##0.00_-;[Red]\-* #,##0.00_-;_-* &quot;-&quot;??_-;_-@_-"/>
    <numFmt numFmtId="177" formatCode="##0.00"/>
    <numFmt numFmtId="178" formatCode="&quot;Ativado&quot;;&quot;Ativado&quot;;&quot;Desativado&quot;"/>
    <numFmt numFmtId="179" formatCode="#,##0.0"/>
    <numFmt numFmtId="180" formatCode="#,##0.000"/>
    <numFmt numFmtId="181" formatCode="#,##0.0000"/>
    <numFmt numFmtId="182" formatCode="#,##0.00000"/>
    <numFmt numFmtId="183" formatCode="#,##0.000000"/>
    <numFmt numFmtId="184" formatCode="[$-416]dddd\,\ d&quot; de &quot;mmmm&quot; de &quot;yyyy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10" fontId="8" fillId="0" borderId="12" xfId="51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6" fillId="0" borderId="23" xfId="0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/>
    </xf>
    <xf numFmtId="2" fontId="6" fillId="0" borderId="24" xfId="63" applyNumberFormat="1" applyFont="1" applyFill="1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center" vertical="center" wrapText="1"/>
    </xf>
    <xf numFmtId="49" fontId="5" fillId="33" borderId="26" xfId="0" applyNumberFormat="1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left" vertical="center" wrapText="1"/>
    </xf>
    <xf numFmtId="2" fontId="11" fillId="33" borderId="26" xfId="63" applyNumberFormat="1" applyFont="1" applyFill="1" applyBorder="1" applyAlignment="1">
      <alignment horizontal="center" vertical="center" wrapText="1"/>
    </xf>
    <xf numFmtId="4" fontId="11" fillId="33" borderId="26" xfId="0" applyNumberFormat="1" applyFont="1" applyFill="1" applyBorder="1" applyAlignment="1">
      <alignment horizontal="center" vertical="center" wrapText="1"/>
    </xf>
    <xf numFmtId="4" fontId="12" fillId="33" borderId="26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 wrapText="1"/>
    </xf>
    <xf numFmtId="2" fontId="5" fillId="0" borderId="26" xfId="63" applyNumberFormat="1" applyFont="1" applyFill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171" fontId="5" fillId="0" borderId="26" xfId="63" applyFont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181" fontId="5" fillId="0" borderId="26" xfId="0" applyNumberFormat="1" applyFont="1" applyBorder="1" applyAlignment="1">
      <alignment horizontal="center" vertical="center" wrapText="1"/>
    </xf>
    <xf numFmtId="0" fontId="48" fillId="0" borderId="26" xfId="0" applyFont="1" applyBorder="1" applyAlignment="1">
      <alignment horizontal="left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3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66675</xdr:rowOff>
    </xdr:from>
    <xdr:to>
      <xdr:col>4</xdr:col>
      <xdr:colOff>19050</xdr:colOff>
      <xdr:row>0</xdr:row>
      <xdr:rowOff>781050</xdr:rowOff>
    </xdr:to>
    <xdr:sp fLocksText="0">
      <xdr:nvSpPr>
        <xdr:cNvPr id="1" name="Text Box 6"/>
        <xdr:cNvSpPr txBox="1">
          <a:spLocks noChangeArrowheads="1"/>
        </xdr:cNvSpPr>
      </xdr:nvSpPr>
      <xdr:spPr>
        <a:xfrm>
          <a:off x="1209675" y="66675"/>
          <a:ext cx="39338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3219450</xdr:colOff>
      <xdr:row>54</xdr:row>
      <xdr:rowOff>19050</xdr:rowOff>
    </xdr:from>
    <xdr:to>
      <xdr:col>12</xdr:col>
      <xdr:colOff>66675</xdr:colOff>
      <xdr:row>57</xdr:row>
      <xdr:rowOff>142875</xdr:rowOff>
    </xdr:to>
    <xdr:sp fLocksText="0">
      <xdr:nvSpPr>
        <xdr:cNvPr id="2" name="Text Box 7"/>
        <xdr:cNvSpPr txBox="1">
          <a:spLocks noChangeArrowheads="1"/>
        </xdr:cNvSpPr>
      </xdr:nvSpPr>
      <xdr:spPr>
        <a:xfrm>
          <a:off x="4314825" y="19345275"/>
          <a:ext cx="67151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2</xdr:col>
      <xdr:colOff>781050</xdr:colOff>
      <xdr:row>0</xdr:row>
      <xdr:rowOff>1619250</xdr:rowOff>
    </xdr:to>
    <xdr:pic>
      <xdr:nvPicPr>
        <xdr:cNvPr id="3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5811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showGridLines="0" showZeros="0" tabSelected="1" zoomScaleSheetLayoutView="100" zoomScalePageLayoutView="0" workbookViewId="0" topLeftCell="A22">
      <selection activeCell="H50" sqref="H50"/>
    </sheetView>
  </sheetViews>
  <sheetFormatPr defaultColWidth="9.140625" defaultRowHeight="12.75"/>
  <cols>
    <col min="1" max="1" width="5.7109375" style="0" customWidth="1"/>
    <col min="2" max="2" width="10.7109375" style="0" customWidth="1"/>
    <col min="3" max="3" width="50.7109375" style="0" customWidth="1"/>
    <col min="4" max="4" width="9.7109375" style="0" customWidth="1"/>
    <col min="5" max="5" width="13.7109375" style="0" customWidth="1"/>
    <col min="6" max="7" width="10.7109375" style="0" customWidth="1"/>
    <col min="8" max="8" width="13.7109375" style="0" customWidth="1"/>
    <col min="12" max="12" width="11.28125" style="0" bestFit="1" customWidth="1"/>
  </cols>
  <sheetData>
    <row r="1" spans="1:8" ht="135" customHeight="1" thickBot="1">
      <c r="A1" s="5"/>
      <c r="B1" s="6"/>
      <c r="C1" s="87" t="s">
        <v>20</v>
      </c>
      <c r="D1" s="88"/>
      <c r="E1" s="88"/>
      <c r="F1" s="88"/>
      <c r="G1" s="88"/>
      <c r="H1" s="89"/>
    </row>
    <row r="2" spans="1:8" ht="3.75" customHeight="1" hidden="1" thickBot="1">
      <c r="A2" s="95"/>
      <c r="B2" s="96"/>
      <c r="C2" s="96"/>
      <c r="D2" s="96"/>
      <c r="E2" s="96"/>
      <c r="F2" s="96"/>
      <c r="G2" s="96"/>
      <c r="H2" s="97"/>
    </row>
    <row r="3" spans="1:8" ht="26.25" customHeight="1" thickBot="1">
      <c r="A3" s="98" t="s">
        <v>4</v>
      </c>
      <c r="B3" s="99"/>
      <c r="C3" s="99"/>
      <c r="D3" s="99"/>
      <c r="E3" s="99"/>
      <c r="F3" s="99"/>
      <c r="G3" s="99"/>
      <c r="H3" s="100"/>
    </row>
    <row r="4" spans="1:8" ht="3.75" customHeight="1" thickBot="1">
      <c r="A4" s="7"/>
      <c r="B4" s="8"/>
      <c r="C4" s="8"/>
      <c r="D4" s="8"/>
      <c r="E4" s="8"/>
      <c r="F4" s="8"/>
      <c r="G4" s="8"/>
      <c r="H4" s="9"/>
    </row>
    <row r="5" spans="1:8" ht="19.5" customHeight="1" thickBot="1">
      <c r="A5" s="90" t="s">
        <v>19</v>
      </c>
      <c r="B5" s="91"/>
      <c r="C5" s="91"/>
      <c r="D5" s="91"/>
      <c r="E5" s="91"/>
      <c r="F5" s="62" t="s">
        <v>15</v>
      </c>
      <c r="G5" s="63"/>
      <c r="H5" s="64"/>
    </row>
    <row r="6" spans="1:8" ht="19.5" customHeight="1" thickBot="1">
      <c r="A6" s="92" t="s">
        <v>62</v>
      </c>
      <c r="B6" s="93"/>
      <c r="C6" s="93"/>
      <c r="D6" s="93"/>
      <c r="E6" s="94"/>
      <c r="F6" s="62" t="s">
        <v>121</v>
      </c>
      <c r="G6" s="63"/>
      <c r="H6" s="64"/>
    </row>
    <row r="7" spans="1:8" ht="21" customHeight="1" thickBot="1">
      <c r="A7" s="65" t="s">
        <v>64</v>
      </c>
      <c r="B7" s="66"/>
      <c r="C7" s="66"/>
      <c r="D7" s="67"/>
      <c r="E7" s="14"/>
      <c r="F7" s="15" t="s">
        <v>18</v>
      </c>
      <c r="G7" s="16"/>
      <c r="H7" s="17"/>
    </row>
    <row r="8" spans="1:8" ht="19.5" customHeight="1" thickBot="1">
      <c r="A8" s="77" t="s">
        <v>63</v>
      </c>
      <c r="B8" s="78"/>
      <c r="C8" s="78"/>
      <c r="D8" s="79"/>
      <c r="E8" s="71" t="s">
        <v>11</v>
      </c>
      <c r="F8" s="72"/>
      <c r="G8" s="72"/>
      <c r="H8" s="73"/>
    </row>
    <row r="9" spans="1:8" ht="19.5" customHeight="1" thickBot="1">
      <c r="A9" s="68"/>
      <c r="B9" s="69"/>
      <c r="C9" s="69"/>
      <c r="D9" s="70"/>
      <c r="E9" s="85" t="s">
        <v>8</v>
      </c>
      <c r="F9" s="83" t="s">
        <v>6</v>
      </c>
      <c r="G9" s="7" t="s">
        <v>14</v>
      </c>
      <c r="H9" s="10" t="s">
        <v>7</v>
      </c>
    </row>
    <row r="10" spans="1:8" ht="19.5" customHeight="1" thickBot="1">
      <c r="A10" s="74" t="s">
        <v>21</v>
      </c>
      <c r="B10" s="75"/>
      <c r="C10" s="75"/>
      <c r="D10" s="76"/>
      <c r="E10" s="86"/>
      <c r="F10" s="84"/>
      <c r="G10" s="7" t="s">
        <v>9</v>
      </c>
      <c r="H10" s="18">
        <v>0.2809</v>
      </c>
    </row>
    <row r="11" spans="1:8" ht="3.75" customHeight="1" thickBot="1">
      <c r="A11" s="68"/>
      <c r="B11" s="69"/>
      <c r="C11" s="69"/>
      <c r="D11" s="69"/>
      <c r="E11" s="69"/>
      <c r="F11" s="69"/>
      <c r="G11" s="69"/>
      <c r="H11" s="70"/>
    </row>
    <row r="12" spans="1:8" ht="39" thickBot="1">
      <c r="A12" s="11" t="s">
        <v>0</v>
      </c>
      <c r="B12" s="11" t="s">
        <v>5</v>
      </c>
      <c r="C12" s="11" t="s">
        <v>1</v>
      </c>
      <c r="D12" s="11" t="s">
        <v>3</v>
      </c>
      <c r="E12" s="11" t="s">
        <v>2</v>
      </c>
      <c r="F12" s="12" t="s">
        <v>12</v>
      </c>
      <c r="G12" s="12" t="s">
        <v>13</v>
      </c>
      <c r="H12" s="12" t="s">
        <v>10</v>
      </c>
    </row>
    <row r="13" spans="1:9" ht="12" customHeight="1">
      <c r="A13" s="28"/>
      <c r="B13" s="29"/>
      <c r="C13" s="30"/>
      <c r="D13" s="31"/>
      <c r="E13" s="32"/>
      <c r="F13" s="32"/>
      <c r="G13" s="32"/>
      <c r="H13" s="33"/>
      <c r="I13" s="1"/>
    </row>
    <row r="14" spans="1:9" ht="18" customHeight="1">
      <c r="A14" s="44">
        <v>1</v>
      </c>
      <c r="B14" s="34"/>
      <c r="C14" s="35" t="s">
        <v>34</v>
      </c>
      <c r="D14" s="36"/>
      <c r="E14" s="37"/>
      <c r="F14" s="37"/>
      <c r="G14" s="37">
        <f>F14*1.32</f>
        <v>0</v>
      </c>
      <c r="H14" s="38">
        <f>H15</f>
        <v>807.91794016</v>
      </c>
      <c r="I14" s="1"/>
    </row>
    <row r="15" spans="1:9" ht="24" customHeight="1">
      <c r="A15" s="39" t="s">
        <v>38</v>
      </c>
      <c r="B15" s="40" t="s">
        <v>33</v>
      </c>
      <c r="C15" s="41" t="s">
        <v>59</v>
      </c>
      <c r="D15" s="42" t="s">
        <v>17</v>
      </c>
      <c r="E15" s="43">
        <v>37.19</v>
      </c>
      <c r="F15" s="43">
        <v>16.96</v>
      </c>
      <c r="G15" s="45">
        <f>F15*1.2809</f>
        <v>21.724064</v>
      </c>
      <c r="H15" s="43">
        <f>E15*G15</f>
        <v>807.91794016</v>
      </c>
      <c r="I15" s="1"/>
    </row>
    <row r="16" spans="1:8" ht="18" customHeight="1">
      <c r="A16" s="44">
        <v>2</v>
      </c>
      <c r="B16" s="34"/>
      <c r="C16" s="35" t="s">
        <v>35</v>
      </c>
      <c r="D16" s="36"/>
      <c r="E16" s="37"/>
      <c r="F16" s="37"/>
      <c r="G16" s="37"/>
      <c r="H16" s="38">
        <f>SUM(H17:H22)</f>
        <v>12079.257917898396</v>
      </c>
    </row>
    <row r="17" spans="1:8" s="2" customFormat="1" ht="33" customHeight="1">
      <c r="A17" s="39" t="s">
        <v>39</v>
      </c>
      <c r="B17" s="40" t="s">
        <v>36</v>
      </c>
      <c r="C17" s="41" t="s">
        <v>60</v>
      </c>
      <c r="D17" s="42" t="s">
        <v>17</v>
      </c>
      <c r="E17" s="43">
        <v>77.3</v>
      </c>
      <c r="F17" s="46">
        <v>51.15</v>
      </c>
      <c r="G17" s="45">
        <f aca="true" t="shared" si="0" ref="G17:G22">F17*1.2809</f>
        <v>65.518035</v>
      </c>
      <c r="H17" s="43">
        <f aca="true" t="shared" si="1" ref="H17:H22">E17*G17</f>
        <v>5064.544105499999</v>
      </c>
    </row>
    <row r="18" spans="1:8" s="2" customFormat="1" ht="33" customHeight="1">
      <c r="A18" s="39" t="s">
        <v>73</v>
      </c>
      <c r="B18" s="52" t="s">
        <v>76</v>
      </c>
      <c r="C18" s="51" t="s">
        <v>78</v>
      </c>
      <c r="D18" s="42" t="s">
        <v>17</v>
      </c>
      <c r="E18" s="43">
        <v>154.6</v>
      </c>
      <c r="F18" s="46">
        <v>6.79</v>
      </c>
      <c r="G18" s="45">
        <f t="shared" si="0"/>
        <v>8.697311</v>
      </c>
      <c r="H18" s="43">
        <f t="shared" si="1"/>
        <v>1344.6042805999998</v>
      </c>
    </row>
    <row r="19" spans="1:8" s="2" customFormat="1" ht="33" customHeight="1">
      <c r="A19" s="39" t="s">
        <v>74</v>
      </c>
      <c r="B19" s="52" t="s">
        <v>77</v>
      </c>
      <c r="C19" s="51" t="s">
        <v>79</v>
      </c>
      <c r="D19" s="42" t="s">
        <v>17</v>
      </c>
      <c r="E19" s="43">
        <v>154.6</v>
      </c>
      <c r="F19" s="46">
        <v>24.94</v>
      </c>
      <c r="G19" s="45">
        <f t="shared" si="0"/>
        <v>31.945646</v>
      </c>
      <c r="H19" s="43">
        <f t="shared" si="1"/>
        <v>4938.7968716</v>
      </c>
    </row>
    <row r="20" spans="1:8" s="2" customFormat="1" ht="33" customHeight="1">
      <c r="A20" s="39" t="s">
        <v>75</v>
      </c>
      <c r="B20" s="52" t="s">
        <v>83</v>
      </c>
      <c r="C20" s="51" t="s">
        <v>86</v>
      </c>
      <c r="D20" s="42" t="s">
        <v>82</v>
      </c>
      <c r="E20" s="50">
        <v>0.0868</v>
      </c>
      <c r="F20" s="46">
        <v>2404.41</v>
      </c>
      <c r="G20" s="45">
        <f t="shared" si="0"/>
        <v>3079.8087689999998</v>
      </c>
      <c r="H20" s="43">
        <f t="shared" si="1"/>
        <v>267.3274011492</v>
      </c>
    </row>
    <row r="21" spans="1:8" s="2" customFormat="1" ht="33" customHeight="1">
      <c r="A21" s="39" t="s">
        <v>80</v>
      </c>
      <c r="B21" s="52" t="s">
        <v>84</v>
      </c>
      <c r="C21" s="51" t="s">
        <v>87</v>
      </c>
      <c r="D21" s="42" t="s">
        <v>82</v>
      </c>
      <c r="E21" s="50">
        <v>0.0868</v>
      </c>
      <c r="F21" s="46">
        <v>2404.41</v>
      </c>
      <c r="G21" s="45">
        <f t="shared" si="0"/>
        <v>3079.8087689999998</v>
      </c>
      <c r="H21" s="43">
        <f t="shared" si="1"/>
        <v>267.3274011492</v>
      </c>
    </row>
    <row r="22" spans="1:8" s="2" customFormat="1" ht="33" customHeight="1">
      <c r="A22" s="39" t="s">
        <v>81</v>
      </c>
      <c r="B22" s="52" t="s">
        <v>85</v>
      </c>
      <c r="C22" s="51" t="s">
        <v>88</v>
      </c>
      <c r="D22" s="42" t="s">
        <v>82</v>
      </c>
      <c r="E22" s="43">
        <v>0.07</v>
      </c>
      <c r="F22" s="46">
        <v>2193.3</v>
      </c>
      <c r="G22" s="45">
        <f t="shared" si="0"/>
        <v>2809.39797</v>
      </c>
      <c r="H22" s="43">
        <f t="shared" si="1"/>
        <v>196.6578579</v>
      </c>
    </row>
    <row r="23" spans="1:8" ht="18" customHeight="1">
      <c r="A23" s="44">
        <v>3</v>
      </c>
      <c r="B23" s="34"/>
      <c r="C23" s="35" t="s">
        <v>37</v>
      </c>
      <c r="D23" s="36"/>
      <c r="E23" s="37"/>
      <c r="F23" s="37"/>
      <c r="G23" s="37"/>
      <c r="H23" s="38">
        <f>SUM(H24:H28)</f>
        <v>4563.36661868</v>
      </c>
    </row>
    <row r="24" spans="1:8" ht="54" customHeight="1">
      <c r="A24" s="39" t="s">
        <v>32</v>
      </c>
      <c r="B24" s="40" t="s">
        <v>67</v>
      </c>
      <c r="C24" s="41" t="s">
        <v>68</v>
      </c>
      <c r="D24" s="42" t="s">
        <v>17</v>
      </c>
      <c r="E24" s="43">
        <v>1.68</v>
      </c>
      <c r="F24" s="46">
        <v>312.29</v>
      </c>
      <c r="G24" s="45">
        <f>F24*1.2809</f>
        <v>400.012261</v>
      </c>
      <c r="H24" s="43">
        <f>E24*G24</f>
        <v>672.02059848</v>
      </c>
    </row>
    <row r="25" spans="1:8" ht="66" customHeight="1">
      <c r="A25" s="39" t="s">
        <v>40</v>
      </c>
      <c r="B25" s="40" t="s">
        <v>69</v>
      </c>
      <c r="C25" s="41" t="s">
        <v>70</v>
      </c>
      <c r="D25" s="42" t="s">
        <v>31</v>
      </c>
      <c r="E25" s="43">
        <v>1</v>
      </c>
      <c r="F25" s="46">
        <v>221.63</v>
      </c>
      <c r="G25" s="45">
        <f>F25*1.2809</f>
        <v>283.88586699999996</v>
      </c>
      <c r="H25" s="43">
        <f>E25*G25</f>
        <v>283.88586699999996</v>
      </c>
    </row>
    <row r="26" spans="1:12" ht="42" customHeight="1">
      <c r="A26" s="39" t="s">
        <v>43</v>
      </c>
      <c r="B26" s="40" t="s">
        <v>41</v>
      </c>
      <c r="C26" s="41" t="s">
        <v>89</v>
      </c>
      <c r="D26" s="42" t="s">
        <v>17</v>
      </c>
      <c r="E26" s="43">
        <v>3.1</v>
      </c>
      <c r="F26" s="46">
        <v>147.98</v>
      </c>
      <c r="G26" s="45">
        <f>F26*1.2809</f>
        <v>189.54758199999998</v>
      </c>
      <c r="H26" s="43">
        <f>E26*G26</f>
        <v>587.5975041999999</v>
      </c>
      <c r="L26" s="3"/>
    </row>
    <row r="27" spans="1:12" ht="24" customHeight="1">
      <c r="A27" s="39" t="s">
        <v>71</v>
      </c>
      <c r="B27" s="40" t="s">
        <v>66</v>
      </c>
      <c r="C27" s="41" t="s">
        <v>65</v>
      </c>
      <c r="D27" s="42" t="s">
        <v>31</v>
      </c>
      <c r="E27" s="43">
        <v>1</v>
      </c>
      <c r="F27" s="46">
        <v>628.17</v>
      </c>
      <c r="G27" s="45">
        <f>F27*1.2809</f>
        <v>804.6229529999999</v>
      </c>
      <c r="H27" s="43">
        <f>E27*G27</f>
        <v>804.6229529999999</v>
      </c>
      <c r="L27" s="3"/>
    </row>
    <row r="28" spans="1:8" ht="24" customHeight="1">
      <c r="A28" s="39" t="s">
        <v>72</v>
      </c>
      <c r="B28" s="40" t="s">
        <v>42</v>
      </c>
      <c r="C28" s="41" t="s">
        <v>61</v>
      </c>
      <c r="D28" s="42" t="s">
        <v>31</v>
      </c>
      <c r="E28" s="43">
        <v>3</v>
      </c>
      <c r="F28" s="46">
        <v>576.48</v>
      </c>
      <c r="G28" s="45">
        <f>F28*1.2809</f>
        <v>738.413232</v>
      </c>
      <c r="H28" s="43">
        <f>E28*G28</f>
        <v>2215.239696</v>
      </c>
    </row>
    <row r="29" spans="1:8" ht="18" customHeight="1">
      <c r="A29" s="44">
        <v>4</v>
      </c>
      <c r="B29" s="34"/>
      <c r="C29" s="35" t="s">
        <v>44</v>
      </c>
      <c r="D29" s="36"/>
      <c r="E29" s="37"/>
      <c r="F29" s="37"/>
      <c r="G29" s="37"/>
      <c r="H29" s="38">
        <f>SUM(H30:H37)</f>
        <v>13335.407886480001</v>
      </c>
    </row>
    <row r="30" spans="1:8" ht="24" customHeight="1">
      <c r="A30" s="39" t="s">
        <v>24</v>
      </c>
      <c r="B30" s="40" t="s">
        <v>45</v>
      </c>
      <c r="C30" s="49" t="s">
        <v>52</v>
      </c>
      <c r="D30" s="42" t="s">
        <v>17</v>
      </c>
      <c r="E30" s="43">
        <v>8.61</v>
      </c>
      <c r="F30" s="46">
        <v>17.52</v>
      </c>
      <c r="G30" s="45">
        <f>F30*1.2809</f>
        <v>22.441367999999997</v>
      </c>
      <c r="H30" s="43">
        <f aca="true" t="shared" si="2" ref="H30:H37">E30*G30</f>
        <v>193.22017847999996</v>
      </c>
    </row>
    <row r="31" spans="1:8" ht="24" customHeight="1">
      <c r="A31" s="39" t="s">
        <v>25</v>
      </c>
      <c r="B31" s="40" t="s">
        <v>46</v>
      </c>
      <c r="C31" s="41" t="s">
        <v>53</v>
      </c>
      <c r="D31" s="42" t="s">
        <v>17</v>
      </c>
      <c r="E31" s="43">
        <v>450</v>
      </c>
      <c r="F31" s="46">
        <v>2.3</v>
      </c>
      <c r="G31" s="45">
        <f aca="true" t="shared" si="3" ref="G31:G39">F31*1.2809</f>
        <v>2.9460699999999997</v>
      </c>
      <c r="H31" s="43">
        <f t="shared" si="2"/>
        <v>1325.7314999999999</v>
      </c>
    </row>
    <row r="32" spans="1:8" ht="24" customHeight="1">
      <c r="A32" s="39" t="s">
        <v>26</v>
      </c>
      <c r="B32" s="40" t="s">
        <v>47</v>
      </c>
      <c r="C32" s="41" t="s">
        <v>54</v>
      </c>
      <c r="D32" s="42" t="s">
        <v>17</v>
      </c>
      <c r="E32" s="43">
        <v>78</v>
      </c>
      <c r="F32" s="46">
        <v>2.6</v>
      </c>
      <c r="G32" s="45">
        <f t="shared" si="3"/>
        <v>3.33034</v>
      </c>
      <c r="H32" s="43">
        <f t="shared" si="2"/>
        <v>259.76652</v>
      </c>
    </row>
    <row r="33" spans="1:8" ht="33" customHeight="1">
      <c r="A33" s="39" t="s">
        <v>27</v>
      </c>
      <c r="B33" s="40" t="s">
        <v>48</v>
      </c>
      <c r="C33" s="41" t="s">
        <v>55</v>
      </c>
      <c r="D33" s="42" t="s">
        <v>17</v>
      </c>
      <c r="E33" s="43">
        <v>450</v>
      </c>
      <c r="F33" s="46">
        <v>4.83</v>
      </c>
      <c r="G33" s="45">
        <f t="shared" si="3"/>
        <v>6.1867469999999996</v>
      </c>
      <c r="H33" s="43">
        <f t="shared" si="2"/>
        <v>2784.03615</v>
      </c>
    </row>
    <row r="34" spans="1:8" ht="33" customHeight="1">
      <c r="A34" s="39" t="s">
        <v>28</v>
      </c>
      <c r="B34" s="40" t="s">
        <v>49</v>
      </c>
      <c r="C34" s="41" t="s">
        <v>56</v>
      </c>
      <c r="D34" s="42" t="s">
        <v>17</v>
      </c>
      <c r="E34" s="43">
        <v>78</v>
      </c>
      <c r="F34" s="46">
        <v>6.13</v>
      </c>
      <c r="G34" s="45">
        <f t="shared" si="3"/>
        <v>7.851916999999999</v>
      </c>
      <c r="H34" s="43">
        <f t="shared" si="2"/>
        <v>612.449526</v>
      </c>
    </row>
    <row r="35" spans="1:8" ht="27" customHeight="1">
      <c r="A35" s="39" t="s">
        <v>29</v>
      </c>
      <c r="B35" s="40" t="s">
        <v>50</v>
      </c>
      <c r="C35" s="41" t="s">
        <v>57</v>
      </c>
      <c r="D35" s="42" t="s">
        <v>17</v>
      </c>
      <c r="E35" s="43">
        <v>450</v>
      </c>
      <c r="F35" s="46">
        <v>11.58</v>
      </c>
      <c r="G35" s="45">
        <f t="shared" si="3"/>
        <v>14.832821999999998</v>
      </c>
      <c r="H35" s="43">
        <f t="shared" si="2"/>
        <v>6674.769899999999</v>
      </c>
    </row>
    <row r="36" spans="1:8" ht="24" customHeight="1">
      <c r="A36" s="39" t="s">
        <v>30</v>
      </c>
      <c r="B36" s="40" t="s">
        <v>51</v>
      </c>
      <c r="C36" s="41" t="s">
        <v>58</v>
      </c>
      <c r="D36" s="42" t="s">
        <v>17</v>
      </c>
      <c r="E36" s="43">
        <v>78</v>
      </c>
      <c r="F36" s="46">
        <v>12.81</v>
      </c>
      <c r="G36" s="45">
        <f t="shared" si="3"/>
        <v>16.408329</v>
      </c>
      <c r="H36" s="43">
        <f t="shared" si="2"/>
        <v>1279.8496619999999</v>
      </c>
    </row>
    <row r="37" spans="1:8" ht="33" customHeight="1">
      <c r="A37" s="39" t="s">
        <v>98</v>
      </c>
      <c r="B37" s="40" t="s">
        <v>99</v>
      </c>
      <c r="C37" s="53" t="s">
        <v>100</v>
      </c>
      <c r="D37" s="42" t="s">
        <v>17</v>
      </c>
      <c r="E37" s="43">
        <v>6</v>
      </c>
      <c r="F37" s="46">
        <v>26.75</v>
      </c>
      <c r="G37" s="45">
        <f t="shared" si="3"/>
        <v>34.264075</v>
      </c>
      <c r="H37" s="43">
        <f t="shared" si="2"/>
        <v>205.58445</v>
      </c>
    </row>
    <row r="38" spans="1:8" ht="18" customHeight="1">
      <c r="A38" s="44">
        <v>5</v>
      </c>
      <c r="B38" s="34"/>
      <c r="C38" s="35" t="s">
        <v>90</v>
      </c>
      <c r="D38" s="36"/>
      <c r="E38" s="37"/>
      <c r="F38" s="37"/>
      <c r="G38" s="37"/>
      <c r="H38" s="38">
        <f>H39</f>
        <v>23989.105088</v>
      </c>
    </row>
    <row r="39" spans="1:8" ht="24" customHeight="1">
      <c r="A39" s="39" t="s">
        <v>91</v>
      </c>
      <c r="B39" s="40" t="s">
        <v>93</v>
      </c>
      <c r="C39" s="41" t="s">
        <v>92</v>
      </c>
      <c r="D39" s="42" t="s">
        <v>17</v>
      </c>
      <c r="E39" s="43">
        <v>104</v>
      </c>
      <c r="F39" s="46">
        <v>180.08</v>
      </c>
      <c r="G39" s="45">
        <f t="shared" si="3"/>
        <v>230.664472</v>
      </c>
      <c r="H39" s="43">
        <f>E39*G39</f>
        <v>23989.105088</v>
      </c>
    </row>
    <row r="40" spans="1:8" ht="18" customHeight="1">
      <c r="A40" s="44">
        <v>6</v>
      </c>
      <c r="B40" s="34"/>
      <c r="C40" s="35" t="s">
        <v>94</v>
      </c>
      <c r="D40" s="36"/>
      <c r="E40" s="37"/>
      <c r="F40" s="37"/>
      <c r="G40" s="37"/>
      <c r="H40" s="38">
        <f>SUM(H41:H42)</f>
        <v>1112.564122</v>
      </c>
    </row>
    <row r="41" spans="1:8" ht="24" customHeight="1">
      <c r="A41" s="39" t="s">
        <v>95</v>
      </c>
      <c r="B41" s="40" t="s">
        <v>96</v>
      </c>
      <c r="C41" s="41" t="s">
        <v>97</v>
      </c>
      <c r="D41" s="42" t="s">
        <v>17</v>
      </c>
      <c r="E41" s="43">
        <v>25</v>
      </c>
      <c r="F41" s="46">
        <v>26.51</v>
      </c>
      <c r="G41" s="45">
        <f>F41*1.2809</f>
        <v>33.956659</v>
      </c>
      <c r="H41" s="43">
        <f>E41*G41</f>
        <v>848.916475</v>
      </c>
    </row>
    <row r="42" spans="1:8" ht="45" customHeight="1">
      <c r="A42" s="39" t="s">
        <v>101</v>
      </c>
      <c r="B42" s="40" t="s">
        <v>102</v>
      </c>
      <c r="C42" s="41" t="s">
        <v>103</v>
      </c>
      <c r="D42" s="42" t="s">
        <v>17</v>
      </c>
      <c r="E42" s="43">
        <v>1</v>
      </c>
      <c r="F42" s="46">
        <v>205.83</v>
      </c>
      <c r="G42" s="45">
        <f>F42*1.2809</f>
        <v>263.647647</v>
      </c>
      <c r="H42" s="43">
        <f>E42*G42</f>
        <v>263.647647</v>
      </c>
    </row>
    <row r="43" spans="1:8" ht="18" customHeight="1">
      <c r="A43" s="44">
        <v>7</v>
      </c>
      <c r="B43" s="34"/>
      <c r="C43" s="35" t="s">
        <v>104</v>
      </c>
      <c r="D43" s="36"/>
      <c r="E43" s="37"/>
      <c r="F43" s="37"/>
      <c r="G43" s="37"/>
      <c r="H43" s="38">
        <f>SUM(H44:H46)</f>
        <v>629.139653</v>
      </c>
    </row>
    <row r="44" spans="1:8" ht="24" customHeight="1">
      <c r="A44" s="39" t="s">
        <v>105</v>
      </c>
      <c r="B44" s="40" t="s">
        <v>108</v>
      </c>
      <c r="C44" s="41" t="s">
        <v>109</v>
      </c>
      <c r="D44" s="42" t="s">
        <v>31</v>
      </c>
      <c r="E44" s="43">
        <v>1</v>
      </c>
      <c r="F44" s="46">
        <v>99.08</v>
      </c>
      <c r="G44" s="45">
        <f>F44*1.2809</f>
        <v>126.91157199999999</v>
      </c>
      <c r="H44" s="43">
        <f>E44*G44</f>
        <v>126.91157199999999</v>
      </c>
    </row>
    <row r="45" spans="1:8" ht="66" customHeight="1">
      <c r="A45" s="39" t="s">
        <v>106</v>
      </c>
      <c r="B45" s="40" t="s">
        <v>110</v>
      </c>
      <c r="C45" s="41" t="s">
        <v>111</v>
      </c>
      <c r="D45" s="42" t="s">
        <v>31</v>
      </c>
      <c r="E45" s="43">
        <v>1</v>
      </c>
      <c r="F45" s="46">
        <v>290.02</v>
      </c>
      <c r="G45" s="45">
        <f>F45*1.2809</f>
        <v>371.48661799999996</v>
      </c>
      <c r="H45" s="43">
        <f>E45*G45</f>
        <v>371.48661799999996</v>
      </c>
    </row>
    <row r="46" spans="1:8" ht="45" customHeight="1">
      <c r="A46" s="39" t="s">
        <v>107</v>
      </c>
      <c r="B46" s="40" t="s">
        <v>112</v>
      </c>
      <c r="C46" s="41" t="s">
        <v>113</v>
      </c>
      <c r="D46" s="42" t="s">
        <v>31</v>
      </c>
      <c r="E46" s="43">
        <v>1</v>
      </c>
      <c r="F46" s="46">
        <v>102.07</v>
      </c>
      <c r="G46" s="45">
        <f>F46*1.2809</f>
        <v>130.74146299999998</v>
      </c>
      <c r="H46" s="43">
        <f>E46*G46</f>
        <v>130.74146299999998</v>
      </c>
    </row>
    <row r="47" spans="1:8" ht="18" customHeight="1">
      <c r="A47" s="44">
        <v>8</v>
      </c>
      <c r="B47" s="34"/>
      <c r="C47" s="35" t="s">
        <v>116</v>
      </c>
      <c r="D47" s="36"/>
      <c r="E47" s="37"/>
      <c r="F47" s="37"/>
      <c r="G47" s="37"/>
      <c r="H47" s="38">
        <f>SUM(H48:H49)</f>
        <v>973.752989</v>
      </c>
    </row>
    <row r="48" spans="1:8" ht="45" customHeight="1">
      <c r="A48" s="39" t="s">
        <v>117</v>
      </c>
      <c r="B48" s="40" t="s">
        <v>119</v>
      </c>
      <c r="C48" s="41" t="s">
        <v>120</v>
      </c>
      <c r="D48" s="42" t="s">
        <v>31</v>
      </c>
      <c r="E48" s="43">
        <v>1</v>
      </c>
      <c r="F48" s="46">
        <v>440.59</v>
      </c>
      <c r="G48" s="45">
        <f>F48*1.2809</f>
        <v>564.351731</v>
      </c>
      <c r="H48" s="43">
        <f>E48*G48</f>
        <v>564.351731</v>
      </c>
    </row>
    <row r="49" spans="1:8" ht="39" customHeight="1" thickBot="1">
      <c r="A49" s="39" t="s">
        <v>118</v>
      </c>
      <c r="B49" s="40" t="s">
        <v>122</v>
      </c>
      <c r="C49" s="41" t="s">
        <v>123</v>
      </c>
      <c r="D49" s="42" t="s">
        <v>31</v>
      </c>
      <c r="E49" s="43">
        <v>1</v>
      </c>
      <c r="F49" s="46">
        <v>319.62</v>
      </c>
      <c r="G49" s="45">
        <f>F49*1.2809</f>
        <v>409.401258</v>
      </c>
      <c r="H49" s="43">
        <f>E49*G49</f>
        <v>409.401258</v>
      </c>
    </row>
    <row r="50" spans="1:8" ht="23.25" customHeight="1" thickBot="1">
      <c r="A50" s="80" t="s">
        <v>16</v>
      </c>
      <c r="B50" s="81"/>
      <c r="C50" s="81"/>
      <c r="D50" s="81"/>
      <c r="E50" s="81"/>
      <c r="F50" s="81"/>
      <c r="G50" s="82"/>
      <c r="H50" s="13">
        <f>SUM(H14+H16+H23+H29+H38+H40+H43+H47)</f>
        <v>57490.512215218405</v>
      </c>
    </row>
    <row r="51" spans="1:8" ht="14.25" customHeight="1">
      <c r="A51" s="19"/>
      <c r="B51" s="20"/>
      <c r="C51" s="20"/>
      <c r="D51" s="20"/>
      <c r="E51" s="20"/>
      <c r="F51" s="20"/>
      <c r="G51" s="20"/>
      <c r="H51" s="21"/>
    </row>
    <row r="52" spans="1:8" ht="11.25" customHeight="1" thickBot="1">
      <c r="A52" s="22"/>
      <c r="B52" s="47"/>
      <c r="C52" s="47"/>
      <c r="D52" s="23"/>
      <c r="E52" s="23"/>
      <c r="F52" s="23"/>
      <c r="G52" s="23"/>
      <c r="H52" s="24"/>
    </row>
    <row r="53" spans="1:8" ht="12" customHeight="1">
      <c r="A53" s="54" t="s">
        <v>114</v>
      </c>
      <c r="B53" s="55"/>
      <c r="C53" s="55"/>
      <c r="D53" s="23"/>
      <c r="E53" s="56" t="s">
        <v>22</v>
      </c>
      <c r="F53" s="56"/>
      <c r="G53" s="56"/>
      <c r="H53" s="57"/>
    </row>
    <row r="54" spans="1:10" ht="12.75" customHeight="1" thickBot="1">
      <c r="A54" s="58" t="s">
        <v>115</v>
      </c>
      <c r="B54" s="59"/>
      <c r="C54" s="59"/>
      <c r="D54" s="48"/>
      <c r="E54" s="60" t="s">
        <v>23</v>
      </c>
      <c r="F54" s="60"/>
      <c r="G54" s="60"/>
      <c r="H54" s="61"/>
      <c r="J54" s="4"/>
    </row>
    <row r="55" spans="1:8" ht="24" customHeight="1" thickBot="1">
      <c r="A55" s="25"/>
      <c r="B55" s="26"/>
      <c r="C55" s="26"/>
      <c r="D55" s="26"/>
      <c r="E55" s="26"/>
      <c r="F55" s="26"/>
      <c r="G55" s="26"/>
      <c r="H55" s="27"/>
    </row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3.25" customHeight="1"/>
    <row r="67" ht="14.25" customHeight="1"/>
    <row r="68" ht="11.25" customHeight="1"/>
    <row r="69" ht="12" customHeight="1"/>
    <row r="70" ht="12.75" customHeight="1"/>
    <row r="71" ht="24" customHeight="1"/>
  </sheetData>
  <sheetProtection/>
  <mergeCells count="19">
    <mergeCell ref="A50:G50"/>
    <mergeCell ref="F9:F10"/>
    <mergeCell ref="E9:E10"/>
    <mergeCell ref="F5:H5"/>
    <mergeCell ref="C1:H1"/>
    <mergeCell ref="A5:E5"/>
    <mergeCell ref="A6:E6"/>
    <mergeCell ref="A2:H2"/>
    <mergeCell ref="A3:H3"/>
    <mergeCell ref="A53:C53"/>
    <mergeCell ref="E53:H53"/>
    <mergeCell ref="A54:C54"/>
    <mergeCell ref="E54:H54"/>
    <mergeCell ref="F6:H6"/>
    <mergeCell ref="A7:D7"/>
    <mergeCell ref="A11:H11"/>
    <mergeCell ref="E8:H8"/>
    <mergeCell ref="A10:D10"/>
    <mergeCell ref="A8:D9"/>
  </mergeCells>
  <printOptions/>
  <pageMargins left="0.34" right="0.1968503937007874" top="0.3937007874015748" bottom="0.3937007874015748" header="0" footer="0"/>
  <pageSetup horizontalDpi="300" verticalDpi="3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Farlley Alberto Mazala</cp:lastModifiedBy>
  <cp:lastPrinted>2022-01-12T11:33:47Z</cp:lastPrinted>
  <dcterms:created xsi:type="dcterms:W3CDTF">2006-09-22T13:55:22Z</dcterms:created>
  <dcterms:modified xsi:type="dcterms:W3CDTF">2022-02-14T14:25:39Z</dcterms:modified>
  <cp:category/>
  <cp:version/>
  <cp:contentType/>
  <cp:contentStatus/>
</cp:coreProperties>
</file>