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activeTab="0"/>
  </bookViews>
  <sheets>
    <sheet name="CRONOGRAMA FISICO FINANCEIRO" sheetId="1" r:id="rId1"/>
  </sheets>
  <definedNames>
    <definedName name="_xlnm.Print_Area" localSheetId="0">'CRONOGRAMA FISICO FINANCEIRO'!$A$1:$K$44</definedName>
  </definedNames>
  <calcPr fullCalcOnLoad="1"/>
</workbook>
</file>

<file path=xl/sharedStrings.xml><?xml version="1.0" encoding="utf-8"?>
<sst xmlns="http://schemas.openxmlformats.org/spreadsheetml/2006/main" count="66" uniqueCount="40">
  <si>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</si>
  <si>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</si>
  <si>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</si>
  <si>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</si>
  <si>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</si>
  <si>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</si>
  <si>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</si>
  <si>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</si>
  <si>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</si>
  <si>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</si>
  <si>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</si>
  <si>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</si>
  <si>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</si>
  <si>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</si>
  <si>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</si>
  <si>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</si>
  <si>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TOTAL  ETAPAS</t>
  </si>
  <si>
    <t>DANIEL POVOA LAVORATO - ENGENHEIRO CIVIL</t>
  </si>
  <si>
    <t>CREA: 70.090/D</t>
  </si>
  <si>
    <t>VALOR DA OBRA: R$ 10.533,59</t>
  </si>
  <si>
    <t>PREFEITURA MUNICIPAL DE RODEIRO</t>
  </si>
  <si>
    <t xml:space="preserve"> PREFEITO MUNICIPAL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</si>
  <si>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</si>
  <si>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PINTURA</t>
  </si>
  <si>
    <t>REVESTIMENTO</t>
  </si>
  <si>
    <t>PISO</t>
  </si>
  <si>
    <t>DIVERSOS</t>
  </si>
  <si>
    <t>OBRA: Reforma de Quadra Poliesportiva</t>
  </si>
  <si>
    <t>LOCAL:  Rua Eduardo Reis - Centro- Rodeiro/MG</t>
  </si>
  <si>
    <t>PRAZO DA OBRA: 04 MÊSES</t>
  </si>
  <si>
    <t>VIDROS</t>
  </si>
  <si>
    <t>ESQUADRIAS</t>
  </si>
  <si>
    <t>INSTALAÇÕES PROVISÓRIAS</t>
  </si>
  <si>
    <t>SERVIÇOS PRELIMINARES</t>
  </si>
  <si>
    <t>ALVENARIA</t>
  </si>
  <si>
    <t>INSTALAÇÕES ELÉTRICAS</t>
  </si>
  <si>
    <t>INSTALAÇÕES HIDROSANITÁRIAS</t>
  </si>
  <si>
    <t>ALAMBRADO</t>
  </si>
  <si>
    <t>EQUIPAMENTOS ESPORTIVOS</t>
  </si>
  <si>
    <t>DATA: 04/05/2022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</si>
</sst>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0" fillId="32" borderId="16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8" xfId="0" applyFont="1" applyFill="1" applyBorder="1" applyAlignment="1">
      <alignment wrapText="1"/>
    </xf>
    <xf numFmtId="0" fontId="4" fillId="32" borderId="19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 wrapText="1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49" fontId="8" fillId="32" borderId="28" xfId="0" applyNumberFormat="1" applyFont="1" applyFill="1" applyBorder="1" applyAlignment="1">
      <alignment horizontal="center" vertical="top" wrapText="1"/>
    </xf>
    <xf numFmtId="49" fontId="8" fillId="32" borderId="29" xfId="0" applyNumberFormat="1" applyFont="1" applyFill="1" applyBorder="1" applyAlignment="1">
      <alignment horizontal="center" vertical="top" wrapText="1"/>
    </xf>
    <xf numFmtId="10" fontId="7" fillId="32" borderId="30" xfId="0" applyNumberFormat="1" applyFont="1" applyFill="1" applyBorder="1" applyAlignment="1">
      <alignment vertical="top" wrapText="1"/>
    </xf>
    <xf numFmtId="10" fontId="4" fillId="32" borderId="30" xfId="62" applyNumberFormat="1" applyFont="1" applyFill="1" applyBorder="1" applyAlignment="1">
      <alignment vertical="top" wrapText="1"/>
    </xf>
    <xf numFmtId="10" fontId="4" fillId="32" borderId="30" xfId="0" applyNumberFormat="1" applyFont="1" applyFill="1" applyBorder="1" applyAlignment="1">
      <alignment vertical="top" wrapText="1"/>
    </xf>
    <xf numFmtId="10" fontId="4" fillId="32" borderId="31" xfId="0" applyNumberFormat="1" applyFont="1" applyFill="1" applyBorder="1" applyAlignment="1">
      <alignment vertical="top" wrapText="1"/>
    </xf>
    <xf numFmtId="4" fontId="7" fillId="32" borderId="32" xfId="0" applyNumberFormat="1" applyFont="1" applyFill="1" applyBorder="1" applyAlignment="1">
      <alignment vertical="top" wrapText="1"/>
    </xf>
    <xf numFmtId="4" fontId="7" fillId="32" borderId="33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12" xfId="0" applyFont="1" applyFill="1" applyBorder="1" applyAlignment="1">
      <alignment wrapText="1"/>
    </xf>
    <xf numFmtId="182" fontId="7" fillId="32" borderId="29" xfId="0" applyNumberFormat="1" applyFont="1" applyFill="1" applyBorder="1" applyAlignment="1">
      <alignment vertical="top" wrapText="1"/>
    </xf>
    <xf numFmtId="10" fontId="7" fillId="32" borderId="28" xfId="0" applyNumberFormat="1" applyFont="1" applyFill="1" applyBorder="1" applyAlignment="1">
      <alignment vertical="top" wrapText="1"/>
    </xf>
    <xf numFmtId="182" fontId="10" fillId="32" borderId="29" xfId="0" applyNumberFormat="1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/>
    </xf>
    <xf numFmtId="10" fontId="10" fillId="32" borderId="35" xfId="0" applyNumberFormat="1" applyFont="1" applyFill="1" applyBorder="1" applyAlignment="1">
      <alignment vertical="top" wrapText="1"/>
    </xf>
    <xf numFmtId="182" fontId="10" fillId="32" borderId="36" xfId="0" applyNumberFormat="1" applyFont="1" applyFill="1" applyBorder="1" applyAlignment="1">
      <alignment vertical="top" wrapText="1"/>
    </xf>
    <xf numFmtId="49" fontId="7" fillId="32" borderId="32" xfId="0" applyNumberFormat="1" applyFont="1" applyFill="1" applyBorder="1" applyAlignment="1">
      <alignment horizontal="center" vertical="center" wrapText="1"/>
    </xf>
    <xf numFmtId="10" fontId="7" fillId="32" borderId="30" xfId="0" applyNumberFormat="1" applyFont="1" applyFill="1" applyBorder="1" applyAlignment="1">
      <alignment vertical="center" wrapText="1"/>
    </xf>
    <xf numFmtId="10" fontId="4" fillId="32" borderId="30" xfId="62" applyNumberFormat="1" applyFont="1" applyFill="1" applyBorder="1" applyAlignment="1">
      <alignment vertical="center" wrapText="1"/>
    </xf>
    <xf numFmtId="10" fontId="4" fillId="32" borderId="30" xfId="0" applyNumberFormat="1" applyFont="1" applyFill="1" applyBorder="1" applyAlignment="1">
      <alignment vertical="center" wrapText="1"/>
    </xf>
    <xf numFmtId="10" fontId="4" fillId="32" borderId="31" xfId="0" applyNumberFormat="1" applyFont="1" applyFill="1" applyBorder="1" applyAlignment="1">
      <alignment vertical="center" wrapText="1"/>
    </xf>
    <xf numFmtId="4" fontId="7" fillId="32" borderId="32" xfId="0" applyNumberFormat="1" applyFont="1" applyFill="1" applyBorder="1" applyAlignment="1">
      <alignment vertical="center" wrapText="1"/>
    </xf>
    <xf numFmtId="4" fontId="7" fillId="32" borderId="33" xfId="0" applyNumberFormat="1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/>
    </xf>
    <xf numFmtId="0" fontId="2" fillId="32" borderId="38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182" fontId="2" fillId="32" borderId="38" xfId="0" applyNumberFormat="1" applyFont="1" applyFill="1" applyBorder="1" applyAlignment="1">
      <alignment vertical="center"/>
    </xf>
    <xf numFmtId="0" fontId="12" fillId="32" borderId="40" xfId="0" applyFont="1" applyFill="1" applyBorder="1" applyAlignment="1">
      <alignment vertical="center"/>
    </xf>
    <xf numFmtId="0" fontId="12" fillId="32" borderId="38" xfId="0" applyFont="1" applyFill="1" applyBorder="1" applyAlignment="1">
      <alignment vertical="center"/>
    </xf>
    <xf numFmtId="4" fontId="7" fillId="32" borderId="30" xfId="0" applyNumberFormat="1" applyFont="1" applyFill="1" applyBorder="1" applyAlignment="1">
      <alignment vertical="top" wrapText="1"/>
    </xf>
    <xf numFmtId="4" fontId="7" fillId="32" borderId="31" xfId="0" applyNumberFormat="1" applyFont="1" applyFill="1" applyBorder="1" applyAlignment="1">
      <alignment vertical="top" wrapText="1"/>
    </xf>
    <xf numFmtId="49" fontId="7" fillId="32" borderId="32" xfId="0" applyNumberFormat="1" applyFont="1" applyFill="1" applyBorder="1" applyAlignment="1">
      <alignment vertical="top" wrapText="1"/>
    </xf>
    <xf numFmtId="0" fontId="0" fillId="0" borderId="3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49" fontId="8" fillId="32" borderId="32" xfId="0" applyNumberFormat="1" applyFont="1" applyFill="1" applyBorder="1" applyAlignment="1">
      <alignment vertical="center" wrapText="1"/>
    </xf>
    <xf numFmtId="0" fontId="0" fillId="32" borderId="32" xfId="0" applyFill="1" applyBorder="1" applyAlignment="1">
      <alignment vertical="top" wrapText="1"/>
    </xf>
    <xf numFmtId="0" fontId="9" fillId="32" borderId="42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45" xfId="0" applyFont="1" applyFill="1" applyBorder="1" applyAlignment="1">
      <alignment horizontal="left" vertical="center"/>
    </xf>
    <xf numFmtId="0" fontId="2" fillId="32" borderId="46" xfId="0" applyFont="1" applyFill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/>
    </xf>
    <xf numFmtId="0" fontId="3" fillId="32" borderId="48" xfId="0" applyFont="1" applyFill="1" applyBorder="1" applyAlignment="1">
      <alignment horizontal="left" vertical="center"/>
    </xf>
    <xf numFmtId="0" fontId="3" fillId="32" borderId="49" xfId="0" applyFont="1" applyFill="1" applyBorder="1" applyAlignment="1">
      <alignment horizontal="left" vertical="center"/>
    </xf>
    <xf numFmtId="0" fontId="2" fillId="32" borderId="32" xfId="0" applyFont="1" applyFill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2" borderId="32" xfId="0" applyFill="1" applyBorder="1" applyAlignment="1">
      <alignment vertical="center" wrapText="1"/>
    </xf>
    <xf numFmtId="0" fontId="0" fillId="32" borderId="54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32" borderId="54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11" fillId="32" borderId="50" xfId="0" applyFont="1" applyFill="1" applyBorder="1" applyAlignment="1">
      <alignment horizontal="left" vertical="center" wrapText="1"/>
    </xf>
    <xf numFmtId="0" fontId="11" fillId="32" borderId="51" xfId="0" applyFont="1" applyFill="1" applyBorder="1" applyAlignment="1">
      <alignment horizontal="left" vertical="center" wrapText="1"/>
    </xf>
    <xf numFmtId="0" fontId="11" fillId="32" borderId="55" xfId="0" applyFont="1" applyFill="1" applyBorder="1" applyAlignment="1">
      <alignment horizontal="left" vertical="center" wrapText="1"/>
    </xf>
    <xf numFmtId="0" fontId="11" fillId="32" borderId="18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11" fillId="32" borderId="19" xfId="0" applyFont="1" applyFill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848350" y="66675"/>
          <a:ext cx="1724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tabSelected="1" view="pageBreakPreview" zoomScaleNormal="75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6.140625" style="2" customWidth="1"/>
    <col min="5" max="5" width="13.8515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69"/>
      <c r="B1" s="70"/>
      <c r="C1" s="74" t="s">
        <v>22</v>
      </c>
      <c r="D1" s="74"/>
      <c r="E1" s="74"/>
      <c r="F1" s="74"/>
      <c r="G1" s="74"/>
      <c r="H1" s="74"/>
      <c r="I1" s="74"/>
      <c r="J1" s="74"/>
      <c r="K1" s="75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18" customHeight="1" thickBot="1">
      <c r="A5" s="83" t="s">
        <v>20</v>
      </c>
      <c r="B5" s="84"/>
      <c r="C5" s="85"/>
      <c r="D5" s="65" t="s">
        <v>19</v>
      </c>
      <c r="E5" s="68">
        <f>E36</f>
        <v>518366.07999999996</v>
      </c>
      <c r="F5" s="66"/>
      <c r="G5" s="66"/>
      <c r="H5" s="67"/>
      <c r="I5" s="81" t="s">
        <v>39</v>
      </c>
      <c r="J5" s="81"/>
      <c r="K5" s="82"/>
    </row>
    <row r="6" spans="1:11" ht="26.25" customHeight="1" thickBot="1">
      <c r="A6" s="109" t="s">
        <v>27</v>
      </c>
      <c r="B6" s="110"/>
      <c r="C6" s="111"/>
      <c r="D6" s="103" t="s">
        <v>28</v>
      </c>
      <c r="E6" s="104"/>
      <c r="F6" s="104"/>
      <c r="G6" s="104"/>
      <c r="H6" s="105"/>
      <c r="I6" s="86" t="s">
        <v>29</v>
      </c>
      <c r="J6" s="86"/>
      <c r="K6" s="87"/>
    </row>
    <row r="7" spans="1:11" ht="18" customHeight="1" thickBot="1">
      <c r="A7" s="112"/>
      <c r="B7" s="113"/>
      <c r="C7" s="114"/>
      <c r="D7" s="106"/>
      <c r="E7" s="107"/>
      <c r="F7" s="107"/>
      <c r="G7" s="107"/>
      <c r="H7" s="108"/>
      <c r="I7" s="52"/>
      <c r="J7" s="52"/>
      <c r="K7" s="53"/>
    </row>
    <row r="8" spans="1:11" ht="36" customHeight="1">
      <c r="A8" s="35" t="s">
        <v>12</v>
      </c>
      <c r="B8" s="36" t="s">
        <v>13</v>
      </c>
      <c r="C8" s="36" t="s">
        <v>14</v>
      </c>
      <c r="D8" s="54" t="s">
        <v>3</v>
      </c>
      <c r="E8" s="54" t="s">
        <v>16</v>
      </c>
      <c r="F8" s="55" t="s">
        <v>4</v>
      </c>
      <c r="G8" s="55" t="s">
        <v>5</v>
      </c>
      <c r="H8" s="55" t="s">
        <v>6</v>
      </c>
      <c r="I8" s="36" t="s">
        <v>7</v>
      </c>
      <c r="J8" s="36" t="s">
        <v>8</v>
      </c>
      <c r="K8" s="37" t="s">
        <v>15</v>
      </c>
    </row>
    <row r="9" spans="1:11" ht="14.25" customHeight="1">
      <c r="A9" s="96">
        <v>1</v>
      </c>
      <c r="B9" s="98"/>
      <c r="C9" s="88" t="s">
        <v>32</v>
      </c>
      <c r="D9" s="58" t="s">
        <v>9</v>
      </c>
      <c r="E9" s="59">
        <f>E10/E36</f>
        <v>0.003036830650647512</v>
      </c>
      <c r="F9" s="59">
        <v>1</v>
      </c>
      <c r="G9" s="59"/>
      <c r="H9" s="59"/>
      <c r="I9" s="60"/>
      <c r="J9" s="61"/>
      <c r="K9" s="62"/>
    </row>
    <row r="10" spans="1:11" ht="14.25" customHeight="1">
      <c r="A10" s="96"/>
      <c r="B10" s="98"/>
      <c r="C10" s="88"/>
      <c r="D10" s="58" t="s">
        <v>10</v>
      </c>
      <c r="E10" s="63">
        <v>1574.19</v>
      </c>
      <c r="F10" s="63">
        <f>E10</f>
        <v>1574.19</v>
      </c>
      <c r="G10" s="63"/>
      <c r="H10" s="63"/>
      <c r="I10" s="63"/>
      <c r="J10" s="63"/>
      <c r="K10" s="64">
        <f>K9*$E$10</f>
        <v>0</v>
      </c>
    </row>
    <row r="11" spans="1:11" ht="14.25" customHeight="1">
      <c r="A11" s="96">
        <v>2</v>
      </c>
      <c r="B11" s="98"/>
      <c r="C11" s="88" t="s">
        <v>33</v>
      </c>
      <c r="D11" s="58" t="s">
        <v>9</v>
      </c>
      <c r="E11" s="59">
        <f>E12/E36</f>
        <v>0.006889378255614256</v>
      </c>
      <c r="F11" s="59">
        <v>1</v>
      </c>
      <c r="G11" s="59"/>
      <c r="H11" s="59"/>
      <c r="I11" s="60"/>
      <c r="J11" s="61"/>
      <c r="K11" s="62"/>
    </row>
    <row r="12" spans="1:11" ht="11.25" customHeight="1">
      <c r="A12" s="96"/>
      <c r="B12" s="98"/>
      <c r="C12" s="88"/>
      <c r="D12" s="58" t="s">
        <v>10</v>
      </c>
      <c r="E12" s="63">
        <v>3571.22</v>
      </c>
      <c r="F12" s="63">
        <f>F11*E12</f>
        <v>3571.22</v>
      </c>
      <c r="G12" s="63">
        <f>G11*E12</f>
        <v>0</v>
      </c>
      <c r="H12" s="63"/>
      <c r="I12" s="63"/>
      <c r="J12" s="63"/>
      <c r="K12" s="64">
        <f>K11*$E$12</f>
        <v>0</v>
      </c>
    </row>
    <row r="13" spans="1:11" ht="13.5" customHeight="1">
      <c r="A13" s="96">
        <v>3</v>
      </c>
      <c r="B13" s="98"/>
      <c r="C13" s="88" t="s">
        <v>34</v>
      </c>
      <c r="D13" s="58" t="s">
        <v>9</v>
      </c>
      <c r="E13" s="59">
        <f>E14/E36</f>
        <v>0.005992753229532304</v>
      </c>
      <c r="F13" s="59">
        <v>1</v>
      </c>
      <c r="G13" s="59"/>
      <c r="H13" s="59"/>
      <c r="I13" s="60"/>
      <c r="J13" s="61"/>
      <c r="K13" s="62"/>
    </row>
    <row r="14" spans="1:11" ht="13.5" customHeight="1">
      <c r="A14" s="96"/>
      <c r="B14" s="98"/>
      <c r="C14" s="88"/>
      <c r="D14" s="58" t="s">
        <v>10</v>
      </c>
      <c r="E14" s="63">
        <v>3106.44</v>
      </c>
      <c r="F14" s="63">
        <f>F13*E14</f>
        <v>3106.44</v>
      </c>
      <c r="G14" s="63"/>
      <c r="H14" s="63"/>
      <c r="I14" s="63"/>
      <c r="J14" s="63"/>
      <c r="K14" s="64">
        <f>K13*$E$10</f>
        <v>0</v>
      </c>
    </row>
    <row r="15" spans="1:11" ht="13.5" customHeight="1">
      <c r="A15" s="96">
        <v>4</v>
      </c>
      <c r="B15" s="98"/>
      <c r="C15" s="101" t="s">
        <v>24</v>
      </c>
      <c r="D15" s="58" t="s">
        <v>9</v>
      </c>
      <c r="E15" s="59">
        <f>E16/E36</f>
        <v>0.034403061249686714</v>
      </c>
      <c r="F15" s="59">
        <v>0.5</v>
      </c>
      <c r="G15" s="59">
        <v>0.5</v>
      </c>
      <c r="H15" s="59"/>
      <c r="I15" s="60"/>
      <c r="J15" s="61"/>
      <c r="K15" s="62"/>
    </row>
    <row r="16" spans="1:11" ht="13.5" customHeight="1">
      <c r="A16" s="96"/>
      <c r="B16" s="98"/>
      <c r="C16" s="102"/>
      <c r="D16" s="58" t="s">
        <v>10</v>
      </c>
      <c r="E16" s="63">
        <v>17833.38</v>
      </c>
      <c r="F16" s="63">
        <f>F15*E16</f>
        <v>8916.69</v>
      </c>
      <c r="G16" s="63">
        <f>G15*E16</f>
        <v>8916.69</v>
      </c>
      <c r="H16" s="63">
        <f>H15*$E$12</f>
        <v>0</v>
      </c>
      <c r="I16" s="63">
        <f>I15*$E$12</f>
        <v>0</v>
      </c>
      <c r="J16" s="63">
        <f>J15*$E$12</f>
        <v>0</v>
      </c>
      <c r="K16" s="64">
        <f>K15*$E$12</f>
        <v>0</v>
      </c>
    </row>
    <row r="17" spans="1:11" ht="13.5" customHeight="1">
      <c r="A17" s="96">
        <v>5</v>
      </c>
      <c r="B17" s="77"/>
      <c r="C17" s="88" t="s">
        <v>25</v>
      </c>
      <c r="D17" s="58" t="s">
        <v>9</v>
      </c>
      <c r="E17" s="59">
        <f>E18/E36</f>
        <v>0.2348607956755195</v>
      </c>
      <c r="F17" s="40">
        <v>0.2</v>
      </c>
      <c r="G17" s="40">
        <v>0.3</v>
      </c>
      <c r="H17" s="40">
        <v>0.4</v>
      </c>
      <c r="I17" s="41">
        <v>0.1</v>
      </c>
      <c r="J17" s="42"/>
      <c r="K17" s="43"/>
    </row>
    <row r="18" spans="1:11" ht="13.5" customHeight="1">
      <c r="A18" s="96"/>
      <c r="B18" s="77"/>
      <c r="C18" s="88"/>
      <c r="D18" s="58" t="s">
        <v>10</v>
      </c>
      <c r="E18" s="44">
        <v>121743.87</v>
      </c>
      <c r="F18" s="44">
        <f aca="true" t="shared" si="0" ref="F18:K18">F17*$E$18</f>
        <v>24348.774</v>
      </c>
      <c r="G18" s="44">
        <f t="shared" si="0"/>
        <v>36523.161</v>
      </c>
      <c r="H18" s="44">
        <f t="shared" si="0"/>
        <v>48697.548</v>
      </c>
      <c r="I18" s="44">
        <f t="shared" si="0"/>
        <v>12174.387</v>
      </c>
      <c r="J18" s="44">
        <f t="shared" si="0"/>
        <v>0</v>
      </c>
      <c r="K18" s="45">
        <f t="shared" si="0"/>
        <v>0</v>
      </c>
    </row>
    <row r="19" spans="1:11" ht="13.5" customHeight="1">
      <c r="A19" s="96">
        <v>6</v>
      </c>
      <c r="B19" s="77"/>
      <c r="C19" s="88" t="s">
        <v>23</v>
      </c>
      <c r="D19" s="58" t="s">
        <v>9</v>
      </c>
      <c r="E19" s="59">
        <f>E20/E36</f>
        <v>0.12197964419276817</v>
      </c>
      <c r="F19" s="40"/>
      <c r="G19" s="40">
        <v>0.2</v>
      </c>
      <c r="H19" s="40">
        <v>0.4</v>
      </c>
      <c r="I19" s="41">
        <v>0.4</v>
      </c>
      <c r="J19" s="42"/>
      <c r="K19" s="43"/>
    </row>
    <row r="20" spans="1:11" ht="13.5" customHeight="1">
      <c r="A20" s="96"/>
      <c r="B20" s="77"/>
      <c r="C20" s="88"/>
      <c r="D20" s="58" t="s">
        <v>10</v>
      </c>
      <c r="E20" s="44">
        <v>63230.11</v>
      </c>
      <c r="F20" s="44">
        <f aca="true" t="shared" si="1" ref="F20:K20">F19*$E$20</f>
        <v>0</v>
      </c>
      <c r="G20" s="44">
        <f>G19*E20</f>
        <v>12646.022</v>
      </c>
      <c r="H20" s="44">
        <f t="shared" si="1"/>
        <v>25292.044</v>
      </c>
      <c r="I20" s="44">
        <f t="shared" si="1"/>
        <v>25292.044</v>
      </c>
      <c r="J20" s="44">
        <f t="shared" si="1"/>
        <v>0</v>
      </c>
      <c r="K20" s="45">
        <f t="shared" si="1"/>
        <v>0</v>
      </c>
    </row>
    <row r="21" spans="1:11" ht="14.25" customHeight="1">
      <c r="A21" s="96">
        <v>7</v>
      </c>
      <c r="B21" s="77"/>
      <c r="C21" s="88" t="s">
        <v>35</v>
      </c>
      <c r="D21" s="58" t="s">
        <v>9</v>
      </c>
      <c r="E21" s="59">
        <f>E22/E36</f>
        <v>0.06955321999464163</v>
      </c>
      <c r="F21" s="40">
        <v>0.2</v>
      </c>
      <c r="G21" s="40">
        <v>0.3</v>
      </c>
      <c r="H21" s="40">
        <v>0.3</v>
      </c>
      <c r="I21" s="41">
        <v>0.2</v>
      </c>
      <c r="J21" s="42"/>
      <c r="K21" s="43"/>
    </row>
    <row r="22" spans="1:11" ht="14.25" customHeight="1">
      <c r="A22" s="96"/>
      <c r="B22" s="77"/>
      <c r="C22" s="88"/>
      <c r="D22" s="58" t="s">
        <v>10</v>
      </c>
      <c r="E22" s="44">
        <v>36054.03</v>
      </c>
      <c r="F22" s="44">
        <f aca="true" t="shared" si="2" ref="F22:K22">F21*$E$22</f>
        <v>7210.8060000000005</v>
      </c>
      <c r="G22" s="44">
        <f t="shared" si="2"/>
        <v>10816.208999999999</v>
      </c>
      <c r="H22" s="44">
        <f t="shared" si="2"/>
        <v>10816.208999999999</v>
      </c>
      <c r="I22" s="44">
        <f t="shared" si="2"/>
        <v>7210.8060000000005</v>
      </c>
      <c r="J22" s="44">
        <f t="shared" si="2"/>
        <v>0</v>
      </c>
      <c r="K22" s="45">
        <f t="shared" si="2"/>
        <v>0</v>
      </c>
    </row>
    <row r="23" spans="1:11" ht="14.25" customHeight="1">
      <c r="A23" s="96">
        <v>8</v>
      </c>
      <c r="B23" s="73"/>
      <c r="C23" s="76" t="s">
        <v>36</v>
      </c>
      <c r="D23" s="58" t="s">
        <v>9</v>
      </c>
      <c r="E23" s="59">
        <f>E24/E36</f>
        <v>0.07423809443704342</v>
      </c>
      <c r="F23" s="40">
        <v>0.2</v>
      </c>
      <c r="G23" s="40">
        <v>0.3</v>
      </c>
      <c r="H23" s="40">
        <v>0.3</v>
      </c>
      <c r="I23" s="41">
        <v>0.2</v>
      </c>
      <c r="J23" s="42"/>
      <c r="K23" s="43"/>
    </row>
    <row r="24" spans="1:11" ht="14.25" customHeight="1">
      <c r="A24" s="96"/>
      <c r="B24" s="73"/>
      <c r="C24" s="76"/>
      <c r="D24" s="58" t="s">
        <v>10</v>
      </c>
      <c r="E24" s="71">
        <v>38482.51</v>
      </c>
      <c r="F24" s="44">
        <f aca="true" t="shared" si="3" ref="F24:K24">F23*$E$24</f>
        <v>7696.502</v>
      </c>
      <c r="G24" s="44">
        <f t="shared" si="3"/>
        <v>11544.753</v>
      </c>
      <c r="H24" s="44">
        <f t="shared" si="3"/>
        <v>11544.753</v>
      </c>
      <c r="I24" s="44">
        <f t="shared" si="3"/>
        <v>7696.502</v>
      </c>
      <c r="J24" s="44">
        <f t="shared" si="3"/>
        <v>0</v>
      </c>
      <c r="K24" s="45">
        <f t="shared" si="3"/>
        <v>0</v>
      </c>
    </row>
    <row r="25" spans="1:11" ht="14.25" customHeight="1">
      <c r="A25" s="96">
        <v>9</v>
      </c>
      <c r="B25" s="73"/>
      <c r="C25" s="76" t="s">
        <v>37</v>
      </c>
      <c r="D25" s="58" t="s">
        <v>9</v>
      </c>
      <c r="E25" s="59">
        <f>E26/E36</f>
        <v>0.12125586998285073</v>
      </c>
      <c r="F25" s="71"/>
      <c r="G25" s="40">
        <v>0.15</v>
      </c>
      <c r="H25" s="40">
        <v>0.45</v>
      </c>
      <c r="I25" s="41">
        <v>0.4</v>
      </c>
      <c r="J25" s="71"/>
      <c r="K25" s="72"/>
    </row>
    <row r="26" spans="1:11" ht="14.25" customHeight="1">
      <c r="A26" s="96"/>
      <c r="B26" s="73"/>
      <c r="C26" s="76"/>
      <c r="D26" s="58" t="s">
        <v>10</v>
      </c>
      <c r="E26" s="71">
        <v>62854.93</v>
      </c>
      <c r="F26" s="71"/>
      <c r="G26" s="71">
        <f>G25*E26</f>
        <v>9428.2395</v>
      </c>
      <c r="H26" s="71">
        <f>H25*E26</f>
        <v>28284.7185</v>
      </c>
      <c r="I26" s="71">
        <f>I25*E26</f>
        <v>25141.972</v>
      </c>
      <c r="J26" s="71"/>
      <c r="K26" s="72"/>
    </row>
    <row r="27" spans="1:11" ht="14.25" customHeight="1">
      <c r="A27" s="96">
        <v>10</v>
      </c>
      <c r="B27" s="73"/>
      <c r="C27" s="76" t="s">
        <v>38</v>
      </c>
      <c r="D27" s="58" t="s">
        <v>9</v>
      </c>
      <c r="E27" s="59">
        <f>E28/E36</f>
        <v>0.029856621791302395</v>
      </c>
      <c r="F27" s="71"/>
      <c r="G27" s="71"/>
      <c r="H27" s="71"/>
      <c r="I27" s="41">
        <v>1</v>
      </c>
      <c r="J27" s="71"/>
      <c r="K27" s="72"/>
    </row>
    <row r="28" spans="1:11" ht="14.25" customHeight="1">
      <c r="A28" s="96"/>
      <c r="B28" s="73"/>
      <c r="C28" s="76"/>
      <c r="D28" s="58" t="s">
        <v>10</v>
      </c>
      <c r="E28" s="71">
        <v>15476.66</v>
      </c>
      <c r="F28" s="71"/>
      <c r="G28" s="71"/>
      <c r="H28" s="71"/>
      <c r="I28" s="71">
        <f>E28</f>
        <v>15476.66</v>
      </c>
      <c r="J28" s="71"/>
      <c r="K28" s="72"/>
    </row>
    <row r="29" spans="1:11" ht="14.25" customHeight="1">
      <c r="A29" s="96">
        <v>11</v>
      </c>
      <c r="B29" s="73"/>
      <c r="C29" s="76" t="s">
        <v>26</v>
      </c>
      <c r="D29" s="58" t="s">
        <v>9</v>
      </c>
      <c r="E29" s="59">
        <f>E30/E36</f>
        <v>0.07416854899147722</v>
      </c>
      <c r="F29" s="71"/>
      <c r="G29" s="41">
        <v>0.25</v>
      </c>
      <c r="H29" s="41">
        <v>0.35</v>
      </c>
      <c r="I29" s="41">
        <v>0.4</v>
      </c>
      <c r="J29" s="71"/>
      <c r="K29" s="72"/>
    </row>
    <row r="30" spans="1:11" ht="14.25" customHeight="1">
      <c r="A30" s="96"/>
      <c r="B30" s="73"/>
      <c r="C30" s="76"/>
      <c r="D30" s="58" t="s">
        <v>10</v>
      </c>
      <c r="E30" s="71">
        <v>38446.46</v>
      </c>
      <c r="F30" s="71"/>
      <c r="G30" s="71">
        <f>G29*E30</f>
        <v>9611.615</v>
      </c>
      <c r="H30" s="71">
        <f>H29*E30</f>
        <v>13456.260999999999</v>
      </c>
      <c r="I30" s="71">
        <f>I29*E30</f>
        <v>15378.584</v>
      </c>
      <c r="J30" s="71"/>
      <c r="K30" s="72"/>
    </row>
    <row r="31" spans="1:11" ht="14.25" customHeight="1">
      <c r="A31" s="96">
        <v>12</v>
      </c>
      <c r="B31" s="73"/>
      <c r="C31" s="76" t="s">
        <v>31</v>
      </c>
      <c r="D31" s="58" t="s">
        <v>9</v>
      </c>
      <c r="E31" s="59">
        <f>E32/E36</f>
        <v>0.21778041495307718</v>
      </c>
      <c r="F31" s="41">
        <v>0.2</v>
      </c>
      <c r="G31" s="41">
        <v>0.2</v>
      </c>
      <c r="H31" s="41">
        <v>0.3</v>
      </c>
      <c r="I31" s="41">
        <v>0.3</v>
      </c>
      <c r="J31" s="71"/>
      <c r="K31" s="72"/>
    </row>
    <row r="32" spans="1:11" ht="14.25" customHeight="1">
      <c r="A32" s="96"/>
      <c r="B32" s="73"/>
      <c r="C32" s="76"/>
      <c r="D32" s="58" t="s">
        <v>10</v>
      </c>
      <c r="E32" s="71">
        <v>112889.98</v>
      </c>
      <c r="F32" s="71">
        <f>F31*E32</f>
        <v>22577.996</v>
      </c>
      <c r="G32" s="71">
        <f>G31*E32</f>
        <v>22577.996</v>
      </c>
      <c r="H32" s="71">
        <f>H31*E32</f>
        <v>33866.994</v>
      </c>
      <c r="I32" s="71">
        <f>I31*E32</f>
        <v>33866.994</v>
      </c>
      <c r="J32" s="71"/>
      <c r="K32" s="72"/>
    </row>
    <row r="33" spans="1:11" ht="14.25" customHeight="1">
      <c r="A33" s="96">
        <v>13</v>
      </c>
      <c r="B33" s="77"/>
      <c r="C33" s="76" t="s">
        <v>30</v>
      </c>
      <c r="D33" s="58" t="s">
        <v>9</v>
      </c>
      <c r="E33" s="59">
        <f>E34/E36</f>
        <v>0.005984766595838988</v>
      </c>
      <c r="F33" s="40"/>
      <c r="G33" s="40"/>
      <c r="H33" s="40"/>
      <c r="I33" s="41">
        <v>1</v>
      </c>
      <c r="J33" s="42"/>
      <c r="K33" s="43"/>
    </row>
    <row r="34" spans="1:11" ht="14.25" customHeight="1">
      <c r="A34" s="96"/>
      <c r="B34" s="99"/>
      <c r="C34" s="76"/>
      <c r="D34" s="58" t="s">
        <v>10</v>
      </c>
      <c r="E34" s="44">
        <v>3102.3</v>
      </c>
      <c r="F34" s="44">
        <f aca="true" t="shared" si="4" ref="F34:K34">F33*$E$34</f>
        <v>0</v>
      </c>
      <c r="G34" s="44">
        <f t="shared" si="4"/>
        <v>0</v>
      </c>
      <c r="H34" s="44">
        <f t="shared" si="4"/>
        <v>0</v>
      </c>
      <c r="I34" s="44">
        <f t="shared" si="4"/>
        <v>3102.3</v>
      </c>
      <c r="J34" s="44">
        <f t="shared" si="4"/>
        <v>0</v>
      </c>
      <c r="K34" s="45">
        <f t="shared" si="4"/>
        <v>0</v>
      </c>
    </row>
    <row r="35" spans="1:11" ht="14.25" customHeight="1">
      <c r="A35" s="90" t="s">
        <v>0</v>
      </c>
      <c r="B35" s="91"/>
      <c r="C35" s="92"/>
      <c r="D35" s="38" t="s">
        <v>9</v>
      </c>
      <c r="E35" s="50">
        <v>1</v>
      </c>
      <c r="F35" s="50">
        <f>F36/E36</f>
        <v>0.15240699777269381</v>
      </c>
      <c r="G35" s="50">
        <f>G36/E36</f>
        <v>0.2354796932314707</v>
      </c>
      <c r="H35" s="50">
        <f>H36/E36</f>
        <v>0.3317318284020436</v>
      </c>
      <c r="I35" s="50">
        <f>I36/E36</f>
        <v>0.280381480593792</v>
      </c>
      <c r="J35" s="50"/>
      <c r="K35" s="56"/>
    </row>
    <row r="36" spans="1:11" ht="13.5" customHeight="1" thickBot="1">
      <c r="A36" s="93"/>
      <c r="B36" s="94"/>
      <c r="C36" s="95"/>
      <c r="D36" s="39" t="s">
        <v>10</v>
      </c>
      <c r="E36" s="49">
        <f>E34+E32+E30+E28+E26+E24+E22+E20+E18+E16+E14+E12+E10</f>
        <v>518366.07999999996</v>
      </c>
      <c r="F36" s="49">
        <f>F32+F24+F22+F18+F16+F14+F12+F10</f>
        <v>79002.61800000002</v>
      </c>
      <c r="G36" s="49">
        <f>G32+G30+G26+G24+G22+G20+G18+G16</f>
        <v>122064.68549999999</v>
      </c>
      <c r="H36" s="51">
        <f>H32+H30+H26+H24+H22+H20+H18</f>
        <v>171958.5275</v>
      </c>
      <c r="I36" s="51">
        <f>I34+I32+I30+I28+I26+I24+I22+I20+I18</f>
        <v>145340.249</v>
      </c>
      <c r="J36" s="51"/>
      <c r="K36" s="57"/>
    </row>
    <row r="37" spans="1:11" ht="1.5" customHeight="1" thickBot="1">
      <c r="A37" s="4"/>
      <c r="B37" s="4"/>
      <c r="C37" s="4"/>
      <c r="D37" s="5"/>
      <c r="E37" s="5"/>
      <c r="F37" s="4"/>
      <c r="G37" s="4"/>
      <c r="H37" s="4"/>
      <c r="I37" s="4"/>
      <c r="J37" s="4"/>
      <c r="K37" s="4"/>
    </row>
    <row r="38" spans="1:13" ht="14.25" customHeight="1">
      <c r="A38" s="17"/>
      <c r="B38" s="18"/>
      <c r="C38" s="18"/>
      <c r="D38" s="18"/>
      <c r="E38" s="18"/>
      <c r="F38" s="18"/>
      <c r="G38" s="19"/>
      <c r="H38" s="20"/>
      <c r="I38" s="21"/>
      <c r="J38" s="21"/>
      <c r="K38" s="22"/>
      <c r="M38" s="6" t="s">
        <v>1</v>
      </c>
    </row>
    <row r="39" spans="1:11" ht="14.25" customHeight="1">
      <c r="A39" s="23"/>
      <c r="B39" s="16"/>
      <c r="C39" s="16"/>
      <c r="D39" s="15"/>
      <c r="E39" s="48"/>
      <c r="F39" s="16"/>
      <c r="G39" s="47"/>
      <c r="H39" s="7" t="s">
        <v>11</v>
      </c>
      <c r="I39" s="8"/>
      <c r="J39" s="8"/>
      <c r="K39" s="24"/>
    </row>
    <row r="40" spans="1:11" ht="14.25" customHeight="1">
      <c r="A40" s="25"/>
      <c r="B40" s="115" t="s">
        <v>17</v>
      </c>
      <c r="C40" s="115"/>
      <c r="D40" s="9"/>
      <c r="E40" s="100" t="s">
        <v>18</v>
      </c>
      <c r="F40" s="100"/>
      <c r="G40" s="46"/>
      <c r="H40" s="11"/>
      <c r="I40" s="8"/>
      <c r="J40" s="8"/>
      <c r="K40" s="26"/>
    </row>
    <row r="41" spans="1:11" ht="15" customHeight="1">
      <c r="A41" s="27"/>
      <c r="B41" s="12"/>
      <c r="C41" s="12"/>
      <c r="D41" s="9"/>
      <c r="E41" s="9"/>
      <c r="F41" s="8"/>
      <c r="G41" s="10"/>
      <c r="H41" s="11"/>
      <c r="I41" s="8"/>
      <c r="J41" s="8"/>
      <c r="K41" s="26"/>
    </row>
    <row r="42" spans="1:11" ht="13.5" customHeight="1">
      <c r="A42" s="28"/>
      <c r="B42" s="97"/>
      <c r="C42" s="97"/>
      <c r="D42" s="13"/>
      <c r="E42" s="13"/>
      <c r="F42" s="14"/>
      <c r="G42" s="10"/>
      <c r="H42" s="11"/>
      <c r="I42" s="8"/>
      <c r="J42" s="8"/>
      <c r="K42" s="26"/>
    </row>
    <row r="43" spans="1:11" ht="14.25" customHeight="1" thickBot="1">
      <c r="A43" s="29"/>
      <c r="B43" s="89" t="s">
        <v>21</v>
      </c>
      <c r="C43" s="89"/>
      <c r="D43" s="30"/>
      <c r="E43" s="30"/>
      <c r="F43" s="31"/>
      <c r="G43" s="32"/>
      <c r="H43" s="33"/>
      <c r="I43" s="31"/>
      <c r="J43" s="31"/>
      <c r="K43" s="34"/>
    </row>
  </sheetData>
  <sheetProtection/>
  <mergeCells count="51">
    <mergeCell ref="B11:B12"/>
    <mergeCell ref="C19:C20"/>
    <mergeCell ref="B9:B10"/>
    <mergeCell ref="C15:C16"/>
    <mergeCell ref="A19:A20"/>
    <mergeCell ref="A21:A22"/>
    <mergeCell ref="C23:C24"/>
    <mergeCell ref="D6:H7"/>
    <mergeCell ref="A6:C7"/>
    <mergeCell ref="B13:B14"/>
    <mergeCell ref="A9:A10"/>
    <mergeCell ref="A23:A24"/>
    <mergeCell ref="B25:B26"/>
    <mergeCell ref="B33:B34"/>
    <mergeCell ref="A13:A14"/>
    <mergeCell ref="B23:B24"/>
    <mergeCell ref="E40:F40"/>
    <mergeCell ref="A15:A16"/>
    <mergeCell ref="B40:C40"/>
    <mergeCell ref="C21:C22"/>
    <mergeCell ref="A33:A34"/>
    <mergeCell ref="C25:C26"/>
    <mergeCell ref="B42:C42"/>
    <mergeCell ref="C13:C14"/>
    <mergeCell ref="A11:A12"/>
    <mergeCell ref="C11:C12"/>
    <mergeCell ref="B15:B16"/>
    <mergeCell ref="A25:A26"/>
    <mergeCell ref="C27:C28"/>
    <mergeCell ref="C29:C30"/>
    <mergeCell ref="C31:C32"/>
    <mergeCell ref="B31:B32"/>
    <mergeCell ref="B43:C43"/>
    <mergeCell ref="A35:C36"/>
    <mergeCell ref="A17:A18"/>
    <mergeCell ref="B17:B18"/>
    <mergeCell ref="C17:C18"/>
    <mergeCell ref="B29:B30"/>
    <mergeCell ref="A31:A32"/>
    <mergeCell ref="A27:A28"/>
    <mergeCell ref="A29:A30"/>
    <mergeCell ref="B27:B28"/>
    <mergeCell ref="C1:K1"/>
    <mergeCell ref="C33:C34"/>
    <mergeCell ref="B19:B20"/>
    <mergeCell ref="B21:B22"/>
    <mergeCell ref="A4:K4"/>
    <mergeCell ref="I5:K5"/>
    <mergeCell ref="A5:C5"/>
    <mergeCell ref="I6:K6"/>
    <mergeCell ref="C9:C10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Clarice Coelho</cp:lastModifiedBy>
  <cp:lastPrinted>2018-01-31T13:41:47Z</cp:lastPrinted>
  <dcterms:created xsi:type="dcterms:W3CDTF">2006-09-22T13:55:22Z</dcterms:created>
  <dcterms:modified xsi:type="dcterms:W3CDTF">2022-06-03T15:50:34Z</dcterms:modified>
  <cp:category/>
  <cp:version/>
  <cp:contentType/>
  <cp:contentStatus/>
</cp:coreProperties>
</file>