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CRONOGRAMA FISICO FINANCEIRO" sheetId="1" r:id="rId1"/>
  </sheets>
  <definedNames>
    <definedName name="_xlnm.Print_Area" localSheetId="0">'CRONOGRAMA FISICO FINANCEIRO'!$A$1:$K$37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<sst xmlns="http://schemas.openxmlformats.org/spreadsheetml/2006/main" count="35" uniqueCount="29">
  <si>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</si>
  <si>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</si>
  <si>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</si>
  <si>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</si>
  <si>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</si>
  <si>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</si>
  <si>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</si>
  <si>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</si>
  <si>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</si>
  <si>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</si>
  <si>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</si>
  <si>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</si>
  <si>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</si>
  <si>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</si>
  <si>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</si>
  <si>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</si>
  <si>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</si>
  <si>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</si>
  <si>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</si>
  <si>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PRAZO DA OBRA: 02 MESES</t>
  </si>
  <si>
    <t>FARLLEY ALBERTO MÁZALA - ENGENHEIRO CIVIL</t>
  </si>
  <si>
    <t>CREA: 212621/D</t>
  </si>
  <si>
    <t>PINTURA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</si>
  <si>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</si>
  <si>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LOCAL:  Rua Armando de Almeida, 38 - Centro - Rodeiro/MG</t>
  </si>
  <si>
    <t>OBRA: Reforma Centro de Referência de Assistência Social</t>
  </si>
  <si>
    <t>DATA: 26/09/2022</t>
  </si>
  <si>
    <t>COBERTURA</t>
  </si>
  <si>
    <t>FECHAMENTO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</si>
</sst>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1" fillId="32" borderId="23" xfId="0" applyNumberFormat="1" applyFont="1" applyFill="1" applyBorder="1" applyAlignment="1">
      <alignment horizontal="center" vertical="top" wrapText="1"/>
    </xf>
    <xf numFmtId="49" fontId="11" fillId="32" borderId="27" xfId="0" applyNumberFormat="1" applyFont="1" applyFill="1" applyBorder="1" applyAlignment="1">
      <alignment horizontal="center" vertical="top" wrapText="1"/>
    </xf>
    <xf numFmtId="49" fontId="12" fillId="32" borderId="28" xfId="0" applyNumberFormat="1" applyFont="1" applyFill="1" applyBorder="1" applyAlignment="1">
      <alignment horizontal="center" vertical="top" wrapText="1"/>
    </xf>
    <xf numFmtId="10" fontId="11" fillId="32" borderId="28" xfId="0" applyNumberFormat="1" applyFont="1" applyFill="1" applyBorder="1" applyAlignment="1">
      <alignment vertical="top" wrapText="1"/>
    </xf>
    <xf numFmtId="10" fontId="13" fillId="32" borderId="29" xfId="0" applyNumberFormat="1" applyFont="1" applyFill="1" applyBorder="1" applyAlignment="1">
      <alignment vertical="top" wrapText="1"/>
    </xf>
    <xf numFmtId="49" fontId="12" fillId="32" borderId="30" xfId="0" applyNumberFormat="1" applyFont="1" applyFill="1" applyBorder="1" applyAlignment="1">
      <alignment horizontal="center" vertical="top" wrapText="1"/>
    </xf>
    <xf numFmtId="182" fontId="11" fillId="32" borderId="30" xfId="0" applyNumberFormat="1" applyFont="1" applyFill="1" applyBorder="1" applyAlignment="1">
      <alignment vertical="top" wrapText="1"/>
    </xf>
    <xf numFmtId="182" fontId="13" fillId="32" borderId="30" xfId="0" applyNumberFormat="1" applyFont="1" applyFill="1" applyBorder="1" applyAlignment="1">
      <alignment vertical="top" wrapText="1"/>
    </xf>
    <xf numFmtId="182" fontId="13" fillId="32" borderId="31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2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6" fillId="32" borderId="34" xfId="0" applyFont="1" applyFill="1" applyBorder="1" applyAlignment="1">
      <alignment wrapText="1"/>
    </xf>
    <xf numFmtId="0" fontId="10" fillId="32" borderId="35" xfId="0" applyFont="1" applyFill="1" applyBorder="1" applyAlignment="1">
      <alignment/>
    </xf>
    <xf numFmtId="0" fontId="10" fillId="32" borderId="33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6" fillId="32" borderId="14" xfId="0" applyFont="1" applyFill="1" applyBorder="1" applyAlignment="1">
      <alignment wrapText="1"/>
    </xf>
    <xf numFmtId="0" fontId="10" fillId="0" borderId="37" xfId="0" applyFont="1" applyBorder="1" applyAlignment="1">
      <alignment vertical="center"/>
    </xf>
    <xf numFmtId="0" fontId="6" fillId="32" borderId="0" xfId="0" applyFont="1" applyFill="1" applyBorder="1" applyAlignment="1">
      <alignment wrapText="1"/>
    </xf>
    <xf numFmtId="0" fontId="6" fillId="32" borderId="37" xfId="0" applyFont="1" applyFill="1" applyBorder="1" applyAlignment="1">
      <alignment wrapText="1"/>
    </xf>
    <xf numFmtId="0" fontId="10" fillId="0" borderId="38" xfId="0" applyFont="1" applyBorder="1" applyAlignment="1">
      <alignment vertical="center"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8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38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9" xfId="0" applyFont="1" applyFill="1" applyBorder="1" applyAlignment="1">
      <alignment/>
    </xf>
    <xf numFmtId="0" fontId="6" fillId="32" borderId="4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40" xfId="0" applyFont="1" applyFill="1" applyBorder="1" applyAlignment="1">
      <alignment horizontal="left" vertical="top"/>
    </xf>
    <xf numFmtId="0" fontId="6" fillId="32" borderId="41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0" fillId="32" borderId="23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46" xfId="0" applyFont="1" applyFill="1" applyBorder="1" applyAlignment="1">
      <alignment horizontal="left" vertical="center"/>
    </xf>
    <xf numFmtId="0" fontId="6" fillId="32" borderId="47" xfId="0" applyFont="1" applyFill="1" applyBorder="1" applyAlignment="1">
      <alignment horizontal="left" vertical="center"/>
    </xf>
    <xf numFmtId="0" fontId="6" fillId="32" borderId="48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horizontal="left" vertical="center"/>
    </xf>
    <xf numFmtId="0" fontId="6" fillId="32" borderId="32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6" fillId="32" borderId="36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0" fillId="32" borderId="54" xfId="0" applyFont="1" applyFill="1" applyBorder="1" applyAlignment="1">
      <alignment vertical="top" wrapText="1"/>
    </xf>
    <xf numFmtId="49" fontId="11" fillId="32" borderId="23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6" fillId="32" borderId="51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 vertical="center" wrapText="1"/>
    </xf>
    <xf numFmtId="0" fontId="6" fillId="32" borderId="55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11" fillId="32" borderId="54" xfId="0" applyNumberFormat="1" applyFont="1" applyFill="1" applyBorder="1" applyAlignment="1">
      <alignment vertical="top" wrapText="1"/>
    </xf>
    <xf numFmtId="0" fontId="10" fillId="32" borderId="56" xfId="0" applyFont="1" applyFill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6076950" y="66675"/>
          <a:ext cx="1876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9.57421875" style="2" customWidth="1"/>
    <col min="5" max="5" width="16.140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1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8" customHeight="1" thickBot="1">
      <c r="A5" s="89" t="s">
        <v>17</v>
      </c>
      <c r="B5" s="90"/>
      <c r="C5" s="91"/>
      <c r="D5" s="7" t="s">
        <v>16</v>
      </c>
      <c r="E5" s="8">
        <f>E29</f>
        <v>84805.06999999999</v>
      </c>
      <c r="F5" s="9"/>
      <c r="G5" s="9"/>
      <c r="H5" s="10"/>
      <c r="I5" s="87" t="s">
        <v>26</v>
      </c>
      <c r="J5" s="87"/>
      <c r="K5" s="88"/>
    </row>
    <row r="6" spans="1:11" ht="26.25" customHeight="1" thickBot="1">
      <c r="A6" s="110" t="s">
        <v>25</v>
      </c>
      <c r="B6" s="111"/>
      <c r="C6" s="112"/>
      <c r="D6" s="94" t="s">
        <v>24</v>
      </c>
      <c r="E6" s="95"/>
      <c r="F6" s="95"/>
      <c r="G6" s="95"/>
      <c r="H6" s="96"/>
      <c r="I6" s="92" t="s">
        <v>19</v>
      </c>
      <c r="J6" s="92"/>
      <c r="K6" s="93"/>
    </row>
    <row r="7" spans="1:11" ht="18" customHeight="1">
      <c r="A7" s="113"/>
      <c r="B7" s="114"/>
      <c r="C7" s="115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116"/>
      <c r="B8" s="117"/>
      <c r="C8" s="118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105">
        <v>1</v>
      </c>
      <c r="B10" s="106"/>
      <c r="C10" s="97" t="s">
        <v>27</v>
      </c>
      <c r="D10" s="24" t="s">
        <v>9</v>
      </c>
      <c r="E10" s="25">
        <f>E11/E29</f>
        <v>0.40747516628428</v>
      </c>
      <c r="F10" s="25">
        <f>F11/E11</f>
        <v>0.8681570415060094</v>
      </c>
      <c r="G10" s="25">
        <f>G11/E11</f>
        <v>0.1318429584939906</v>
      </c>
      <c r="H10" s="25"/>
      <c r="I10" s="26"/>
      <c r="J10" s="27"/>
      <c r="K10" s="28"/>
    </row>
    <row r="11" spans="1:11" ht="14.25" customHeight="1">
      <c r="A11" s="105"/>
      <c r="B11" s="106"/>
      <c r="C11" s="97"/>
      <c r="D11" s="24" t="s">
        <v>10</v>
      </c>
      <c r="E11" s="29">
        <v>34555.96</v>
      </c>
      <c r="F11" s="29">
        <v>30000</v>
      </c>
      <c r="G11" s="29">
        <f>E11-F11</f>
        <v>4555.959999999999</v>
      </c>
      <c r="H11" s="29"/>
      <c r="I11" s="29"/>
      <c r="J11" s="29"/>
      <c r="K11" s="30">
        <f>K10*$E$11</f>
        <v>0</v>
      </c>
    </row>
    <row r="12" spans="1:11" ht="14.25" customHeight="1">
      <c r="A12" s="105">
        <v>2</v>
      </c>
      <c r="B12" s="106"/>
      <c r="C12" s="97" t="s">
        <v>22</v>
      </c>
      <c r="D12" s="24" t="s">
        <v>9</v>
      </c>
      <c r="E12" s="25">
        <f>E13/E29</f>
        <v>0.45348727381511506</v>
      </c>
      <c r="F12" s="25">
        <f>F13/E13</f>
        <v>0.6500594674400815</v>
      </c>
      <c r="G12" s="25">
        <f>G13/E13</f>
        <v>0.34994053255991864</v>
      </c>
      <c r="H12" s="25"/>
      <c r="I12" s="26"/>
      <c r="J12" s="27"/>
      <c r="K12" s="28"/>
    </row>
    <row r="13" spans="1:11" ht="11.25" customHeight="1">
      <c r="A13" s="105"/>
      <c r="B13" s="106"/>
      <c r="C13" s="97"/>
      <c r="D13" s="24" t="s">
        <v>10</v>
      </c>
      <c r="E13" s="31">
        <v>38458.02</v>
      </c>
      <c r="F13" s="31">
        <v>25000</v>
      </c>
      <c r="G13" s="31">
        <v>13458.02</v>
      </c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105">
        <v>3</v>
      </c>
      <c r="B14" s="106"/>
      <c r="C14" s="97" t="s">
        <v>28</v>
      </c>
      <c r="D14" s="24" t="s">
        <v>9</v>
      </c>
      <c r="E14" s="25">
        <f>E15/E29</f>
        <v>0.139037559900605</v>
      </c>
      <c r="F14" s="25">
        <f>F15/E15</f>
        <v>0</v>
      </c>
      <c r="G14" s="25">
        <f>G15/E15</f>
        <v>1</v>
      </c>
      <c r="H14" s="25"/>
      <c r="I14" s="26"/>
      <c r="J14" s="27"/>
      <c r="K14" s="28"/>
    </row>
    <row r="15" spans="1:11" ht="13.5" customHeight="1">
      <c r="A15" s="105"/>
      <c r="B15" s="106"/>
      <c r="C15" s="97"/>
      <c r="D15" s="24" t="s">
        <v>10</v>
      </c>
      <c r="E15" s="29">
        <v>11791.09</v>
      </c>
      <c r="F15" s="29">
        <v>0</v>
      </c>
      <c r="G15" s="31">
        <v>11791.09</v>
      </c>
      <c r="H15" s="29"/>
      <c r="I15" s="29"/>
      <c r="J15" s="29"/>
      <c r="K15" s="30">
        <f>K14*$E$11</f>
        <v>0</v>
      </c>
    </row>
    <row r="16" spans="1:11" ht="13.5" customHeight="1">
      <c r="A16" s="105">
        <v>4</v>
      </c>
      <c r="B16" s="106"/>
      <c r="C16" s="97"/>
      <c r="D16" s="24"/>
      <c r="E16" s="25"/>
      <c r="F16" s="25"/>
      <c r="G16" s="25"/>
      <c r="H16" s="25"/>
      <c r="I16" s="26"/>
      <c r="J16" s="27"/>
      <c r="K16" s="28"/>
    </row>
    <row r="17" spans="1:11" ht="13.5" customHeight="1">
      <c r="A17" s="105"/>
      <c r="B17" s="106"/>
      <c r="C17" s="97"/>
      <c r="D17" s="24"/>
      <c r="E17" s="29"/>
      <c r="F17" s="29"/>
      <c r="G17" s="29"/>
      <c r="H17" s="29">
        <f>H16*$E$13</f>
        <v>0</v>
      </c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105">
        <v>5</v>
      </c>
      <c r="B18" s="82"/>
      <c r="C18" s="97"/>
      <c r="D18" s="24"/>
      <c r="E18" s="32"/>
      <c r="F18" s="32"/>
      <c r="G18" s="32"/>
      <c r="H18" s="32"/>
      <c r="I18" s="33"/>
      <c r="J18" s="34"/>
      <c r="K18" s="35"/>
    </row>
    <row r="19" spans="1:11" ht="13.5" customHeight="1">
      <c r="A19" s="105"/>
      <c r="B19" s="82"/>
      <c r="C19" s="97"/>
      <c r="D19" s="24"/>
      <c r="E19" s="29"/>
      <c r="F19" s="29"/>
      <c r="G19" s="36">
        <v>0</v>
      </c>
      <c r="H19" s="36">
        <f>H18*$E$19</f>
        <v>0</v>
      </c>
      <c r="I19" s="36">
        <f>I18*$E$19</f>
        <v>0</v>
      </c>
      <c r="J19" s="36">
        <f>J18*$E$19</f>
        <v>0</v>
      </c>
      <c r="K19" s="37">
        <f>K18*$E$19</f>
        <v>0</v>
      </c>
    </row>
    <row r="20" spans="1:11" ht="13.5" customHeight="1">
      <c r="A20" s="107"/>
      <c r="B20" s="82"/>
      <c r="C20" s="82"/>
      <c r="D20" s="38"/>
      <c r="E20" s="32"/>
      <c r="F20" s="32"/>
      <c r="G20" s="32"/>
      <c r="H20" s="32"/>
      <c r="I20" s="33"/>
      <c r="J20" s="34"/>
      <c r="K20" s="35"/>
    </row>
    <row r="21" spans="1:11" ht="13.5" customHeight="1">
      <c r="A21" s="107"/>
      <c r="B21" s="82"/>
      <c r="C21" s="82"/>
      <c r="D21" s="38"/>
      <c r="E21" s="36"/>
      <c r="F21" s="36">
        <f aca="true" t="shared" si="0" ref="F21:K21">F20*$E$21</f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7">
        <f t="shared" si="0"/>
        <v>0</v>
      </c>
    </row>
    <row r="22" spans="1:11" ht="14.25" customHeight="1">
      <c r="A22" s="107"/>
      <c r="B22" s="82"/>
      <c r="C22" s="82"/>
      <c r="D22" s="38"/>
      <c r="E22" s="32"/>
      <c r="F22" s="32"/>
      <c r="G22" s="32"/>
      <c r="H22" s="32"/>
      <c r="I22" s="33"/>
      <c r="J22" s="34"/>
      <c r="K22" s="35"/>
    </row>
    <row r="23" spans="1:11" ht="14.25" customHeight="1">
      <c r="A23" s="107"/>
      <c r="B23" s="82"/>
      <c r="C23" s="82"/>
      <c r="D23" s="38"/>
      <c r="E23" s="36"/>
      <c r="F23" s="36">
        <f aca="true" t="shared" si="1" ref="F23:K23">F22*$E$23</f>
        <v>0</v>
      </c>
      <c r="G23" s="36">
        <f t="shared" si="1"/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>
        <f t="shared" si="1"/>
        <v>0</v>
      </c>
    </row>
    <row r="24" spans="1:11" ht="14.25" customHeight="1">
      <c r="A24" s="121"/>
      <c r="B24" s="108"/>
      <c r="C24" s="108"/>
      <c r="D24" s="38"/>
      <c r="E24" s="32"/>
      <c r="F24" s="32"/>
      <c r="G24" s="32"/>
      <c r="H24" s="32"/>
      <c r="I24" s="33"/>
      <c r="J24" s="34"/>
      <c r="K24" s="35"/>
    </row>
    <row r="25" spans="1:11" ht="14.25" customHeight="1">
      <c r="A25" s="121"/>
      <c r="B25" s="108"/>
      <c r="C25" s="108"/>
      <c r="D25" s="38"/>
      <c r="E25" s="36"/>
      <c r="F25" s="36">
        <f aca="true" t="shared" si="2" ref="F25:K25">F24*$E$25</f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7">
        <f t="shared" si="2"/>
        <v>0</v>
      </c>
    </row>
    <row r="26" spans="1:11" ht="14.25" customHeight="1">
      <c r="A26" s="107"/>
      <c r="B26" s="82"/>
      <c r="C26" s="82"/>
      <c r="D26" s="38"/>
      <c r="E26" s="32"/>
      <c r="F26" s="32"/>
      <c r="G26" s="32"/>
      <c r="H26" s="32"/>
      <c r="I26" s="33"/>
      <c r="J26" s="34"/>
      <c r="K26" s="35"/>
    </row>
    <row r="27" spans="1:11" ht="14.25" customHeight="1">
      <c r="A27" s="122"/>
      <c r="B27" s="83"/>
      <c r="C27" s="83"/>
      <c r="D27" s="39"/>
      <c r="E27" s="36"/>
      <c r="F27" s="36">
        <f aca="true" t="shared" si="3" ref="F27:K27">F26*$E$27</f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7">
        <f t="shared" si="3"/>
        <v>0</v>
      </c>
    </row>
    <row r="28" spans="1:11" ht="14.25" customHeight="1">
      <c r="A28" s="99" t="s">
        <v>0</v>
      </c>
      <c r="B28" s="100"/>
      <c r="C28" s="101"/>
      <c r="D28" s="40" t="s">
        <v>9</v>
      </c>
      <c r="E28" s="41">
        <f>E10+E12+E14+E16+E18</f>
        <v>1</v>
      </c>
      <c r="F28" s="41">
        <f>F29/E29</f>
        <v>0.6485461305556378</v>
      </c>
      <c r="G28" s="41">
        <f>G29/E29</f>
        <v>0.35145386944436224</v>
      </c>
      <c r="H28" s="41">
        <f>H29/E29</f>
        <v>0</v>
      </c>
      <c r="I28" s="41">
        <f>I29/E29</f>
        <v>0</v>
      </c>
      <c r="J28" s="41"/>
      <c r="K28" s="42"/>
    </row>
    <row r="29" spans="1:11" ht="13.5" customHeight="1" thickBot="1">
      <c r="A29" s="102"/>
      <c r="B29" s="103"/>
      <c r="C29" s="104"/>
      <c r="D29" s="43" t="s">
        <v>10</v>
      </c>
      <c r="E29" s="44">
        <f>SUM(E11+E13+E15+E17+E19)</f>
        <v>84805.06999999999</v>
      </c>
      <c r="F29" s="44">
        <f>F11+F13+F15+F19</f>
        <v>55000</v>
      </c>
      <c r="G29" s="44">
        <f>G11+G13+G15</f>
        <v>29805.07</v>
      </c>
      <c r="H29" s="45">
        <f>H15+H13</f>
        <v>0</v>
      </c>
      <c r="I29" s="45">
        <f>I13</f>
        <v>0</v>
      </c>
      <c r="J29" s="45"/>
      <c r="K29" s="46"/>
    </row>
    <row r="30" spans="1:11" ht="1.5" customHeight="1" thickBot="1">
      <c r="A30" s="47"/>
      <c r="B30" s="47"/>
      <c r="C30" s="47"/>
      <c r="D30" s="48"/>
      <c r="E30" s="48"/>
      <c r="F30" s="47"/>
      <c r="G30" s="47"/>
      <c r="H30" s="47"/>
      <c r="I30" s="47"/>
      <c r="J30" s="47"/>
      <c r="K30" s="47"/>
    </row>
    <row r="31" spans="1:13" ht="14.25" customHeight="1">
      <c r="A31" s="49"/>
      <c r="B31" s="50"/>
      <c r="C31" s="50"/>
      <c r="D31" s="50"/>
      <c r="E31" s="50"/>
      <c r="F31" s="50"/>
      <c r="G31" s="51"/>
      <c r="H31" s="52"/>
      <c r="I31" s="53"/>
      <c r="J31" s="53"/>
      <c r="K31" s="54"/>
      <c r="M31" s="4" t="s">
        <v>1</v>
      </c>
    </row>
    <row r="32" spans="1:11" ht="14.25" customHeight="1">
      <c r="A32" s="55"/>
      <c r="B32" s="56"/>
      <c r="C32" s="56"/>
      <c r="D32" s="57"/>
      <c r="E32" s="58"/>
      <c r="F32" s="56"/>
      <c r="G32" s="59"/>
      <c r="H32" s="73" t="s">
        <v>23</v>
      </c>
      <c r="I32" s="74"/>
      <c r="J32" s="74"/>
      <c r="K32" s="75"/>
    </row>
    <row r="33" spans="1:11" ht="14.25" customHeight="1">
      <c r="A33" s="60"/>
      <c r="B33" s="120" t="s">
        <v>20</v>
      </c>
      <c r="C33" s="120"/>
      <c r="D33" s="61"/>
      <c r="E33" s="119" t="s">
        <v>21</v>
      </c>
      <c r="F33" s="119"/>
      <c r="G33" s="62"/>
      <c r="H33" s="76"/>
      <c r="I33" s="74"/>
      <c r="J33" s="74"/>
      <c r="K33" s="75"/>
    </row>
    <row r="34" spans="1:11" ht="15" customHeight="1">
      <c r="A34" s="63"/>
      <c r="B34" s="64"/>
      <c r="C34" s="64"/>
      <c r="D34" s="61"/>
      <c r="E34" s="61"/>
      <c r="F34" s="64"/>
      <c r="G34" s="65"/>
      <c r="H34" s="76"/>
      <c r="I34" s="74"/>
      <c r="J34" s="74"/>
      <c r="K34" s="75"/>
    </row>
    <row r="35" spans="1:11" ht="13.5" customHeight="1">
      <c r="A35" s="66"/>
      <c r="B35" s="109"/>
      <c r="C35" s="109"/>
      <c r="D35" s="67"/>
      <c r="E35" s="67"/>
      <c r="F35" s="68"/>
      <c r="G35" s="65"/>
      <c r="H35" s="76"/>
      <c r="I35" s="74"/>
      <c r="J35" s="74"/>
      <c r="K35" s="75"/>
    </row>
    <row r="36" spans="1:11" ht="14.25" customHeight="1" thickBot="1">
      <c r="A36" s="69"/>
      <c r="B36" s="98"/>
      <c r="C36" s="98"/>
      <c r="D36" s="70"/>
      <c r="E36" s="70"/>
      <c r="F36" s="71"/>
      <c r="G36" s="72"/>
      <c r="H36" s="77"/>
      <c r="I36" s="78"/>
      <c r="J36" s="78"/>
      <c r="K36" s="79"/>
    </row>
  </sheetData>
  <sheetProtection/>
  <mergeCells count="40">
    <mergeCell ref="B24:B25"/>
    <mergeCell ref="A6:C8"/>
    <mergeCell ref="E33:F33"/>
    <mergeCell ref="A16:A17"/>
    <mergeCell ref="B33:C33"/>
    <mergeCell ref="B14:B15"/>
    <mergeCell ref="A10:A11"/>
    <mergeCell ref="A24:A25"/>
    <mergeCell ref="C22:C23"/>
    <mergeCell ref="A26:A27"/>
    <mergeCell ref="C24:C25"/>
    <mergeCell ref="B35:C35"/>
    <mergeCell ref="C14:C15"/>
    <mergeCell ref="A12:A13"/>
    <mergeCell ref="C12:C13"/>
    <mergeCell ref="B16:B17"/>
    <mergeCell ref="B12:B13"/>
    <mergeCell ref="C20:C21"/>
    <mergeCell ref="B26:B27"/>
    <mergeCell ref="A14:A15"/>
    <mergeCell ref="C10:C11"/>
    <mergeCell ref="B36:C36"/>
    <mergeCell ref="A28:C29"/>
    <mergeCell ref="A18:A19"/>
    <mergeCell ref="B18:B19"/>
    <mergeCell ref="C18:C19"/>
    <mergeCell ref="B10:B11"/>
    <mergeCell ref="C16:C17"/>
    <mergeCell ref="A20:A21"/>
    <mergeCell ref="A22:A23"/>
    <mergeCell ref="H32:K36"/>
    <mergeCell ref="C1:K1"/>
    <mergeCell ref="C26:C27"/>
    <mergeCell ref="B20:B21"/>
    <mergeCell ref="B22:B23"/>
    <mergeCell ref="A4:K4"/>
    <mergeCell ref="I5:K5"/>
    <mergeCell ref="A5:C5"/>
    <mergeCell ref="I6:K6"/>
    <mergeCell ref="D6:H6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Mázala</cp:lastModifiedBy>
  <cp:lastPrinted>2021-09-03T17:42:20Z</cp:lastPrinted>
  <dcterms:created xsi:type="dcterms:W3CDTF">2006-09-22T13:55:22Z</dcterms:created>
  <dcterms:modified xsi:type="dcterms:W3CDTF">2022-09-26T02:56:24Z</dcterms:modified>
  <cp:category/>
  <cp:version/>
  <cp:contentType/>
  <cp:contentStatus/>
</cp:coreProperties>
</file>