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Modelo Planilha Orcamentaria" sheetId="1" r:id="rId1"/>
  </sheets>
  <definedNames>
    <definedName name="_xlnm.Print_Area" localSheetId="0">'Modelo Planilha Orcamentaria'!$A$1:$H$98</definedName>
  </definedNames>
  <calcPr fullCalcOnLoad="1"/>
</workbook>
</file>

<file path=xl/sharedStrings.xml><?xml version="1.0" encoding="utf-8"?>
<sst xmlns="http://schemas.openxmlformats.org/spreadsheetml/2006/main" count="102" uniqueCount="92">
  <si>
    <t>ITEM</t>
  </si>
  <si>
    <t>DESCRIÇÃO</t>
  </si>
  <si>
    <t>QUANTIDADE</t>
  </si>
  <si>
    <t>UNIDADE</t>
  </si>
  <si>
    <t>PLANILHA ORÇAMENTÁRIA DE CUSTOS</t>
  </si>
  <si>
    <t>CÓDIGO</t>
  </si>
  <si>
    <t>DIRETA</t>
  </si>
  <si>
    <t>INDIRETA</t>
  </si>
  <si>
    <t>(    )</t>
  </si>
  <si>
    <t>LDI</t>
  </si>
  <si>
    <t>PREÇO TOTAL</t>
  </si>
  <si>
    <t xml:space="preserve">FORMA DE EXECUÇÃO: </t>
  </si>
  <si>
    <t>PREÇO UNITÁRIO S/ LDI</t>
  </si>
  <si>
    <t>PREÇO UNITÁRIO C/ LDI</t>
  </si>
  <si>
    <t>1.1</t>
  </si>
  <si>
    <t>2.1</t>
  </si>
  <si>
    <t>2.2</t>
  </si>
  <si>
    <t>(  x  )</t>
  </si>
  <si>
    <t>m²</t>
  </si>
  <si>
    <t>m</t>
  </si>
  <si>
    <t>CREA: 70090/D</t>
  </si>
  <si>
    <t xml:space="preserve">TOTAL GERAL </t>
  </si>
  <si>
    <t>ISS=3%</t>
  </si>
  <si>
    <t>m³</t>
  </si>
  <si>
    <t>3.1</t>
  </si>
  <si>
    <t>3.2</t>
  </si>
  <si>
    <t>6.1</t>
  </si>
  <si>
    <t>Unid.</t>
  </si>
  <si>
    <t>PREFEITURA MUNICIPAL DE RODEIRO</t>
  </si>
  <si>
    <t xml:space="preserve"> Prefeitura Municipal de Rodeiro</t>
  </si>
  <si>
    <t>Farlley Alberto Mázala  -  Engenheiro Civil</t>
  </si>
  <si>
    <t>5.1</t>
  </si>
  <si>
    <t>ED-13852</t>
  </si>
  <si>
    <t>OBRA: Reforma da Escola Municipal Jardim Encantado</t>
  </si>
  <si>
    <t>LOCAL: Rua Escrivão Leopoldo Araújo, 65 Centro. 36510-000 Rodeiro - MG.</t>
  </si>
  <si>
    <t>BARRA DE ACESSIBILIDADE</t>
  </si>
  <si>
    <t>RAMPA DE ACESSIBILIDADE</t>
  </si>
  <si>
    <t>BARRA DE APOIO EM AÇO INOX POLIDO RETA, DN 1.1/4" (31,75MM) , PARA ACESSIBILIDADE (PMR/PCR), COMPRIMENTO 90CM, INSTALADO EM PAREDE, INCLUSIVE FORNECIMENTO, INSTALAÇÃO E ACESSÓRIOS PARA FIXAÇÃO</t>
  </si>
  <si>
    <t>ED-48162</t>
  </si>
  <si>
    <t>FORNECIMENTO DE CONCRETO ESTRUTURAL, PREPARADO EM OBRA COM BETONEIRA, COM FCK 20 MPA, INCLUSIVE LANÇAMENTO, ADENSAMENTO E ACABAMENTO (FUNDAÇÃO)</t>
  </si>
  <si>
    <t>ED-49786</t>
  </si>
  <si>
    <t>kg</t>
  </si>
  <si>
    <t>ED-50282</t>
  </si>
  <si>
    <t>Unid</t>
  </si>
  <si>
    <t>ED-50682</t>
  </si>
  <si>
    <t>RUFO E CONTRA-RUFO EM CHAPA GALVANIZADA, ESP. 0,5MM (
GSG-26), COM DESENVOLVIMENTO DE 15CM, INCLUSIVE
IÇAMENTO MANUAL VERTICAL</t>
  </si>
  <si>
    <t>CALHA EM CHAPA GALVANIZADA, ESP. 0,5MM (GSG-26), COM
DESENVOLVIMENTO DE 33CM, INCLUSIVE IÇAMENTO MANUAL
VERTICAL</t>
  </si>
  <si>
    <t>ED-50662</t>
  </si>
  <si>
    <t>ED-20603</t>
  </si>
  <si>
    <t>FORNECIMENTO DE ESTRUTURA METÁLICA E ENGRADAMENTO
METÁLICO, EM AÇO, PARA TELHADO, EXCLUSIVE TELHA,
INCLUSIVE FABRICAÇÃO, TRANSPORTE, MONTAGEM E
APLICAÇÃO DE FUNDO PREPARADOR ANTICORROSIVO EM
SUPERFÍCIE METÁLICA, UMA (1) DEMÃO</t>
  </si>
  <si>
    <t>COBERTURA EM TELHA METÁLICA GALVANIZADA ONDULADA,
TIPO SIMPLES, ESP. 0,50MM, ACABAMENTO NATURAL, INCLUSIVE
ACESSÓRIOS PARA FIXAÇÃO, FORNECIMENTO E INSTALAÇÃO</t>
  </si>
  <si>
    <t>ARMADURA DE TELA DE AÇO CA-60 B SOLDADA TIPO Q-138 ( DIÂMETRO DO FIO: 4,20 MM / DIMENSÕES DA TRAMA: 100 X 100
MM / TIPO DA MALHA: QUADRANGULAR )</t>
  </si>
  <si>
    <t>LAVATÓRIO DE LOUÇA BRANCA COM COLUNA, TAMANHO MÉDIO,
INCLUSIVE ACESSÓRIOS DE FIXAÇÃO, VÁLVULA DE ESCOAMENTO
DE METAL COM ACABAMENTO CROMADO, SIFÃO DE METAL TIPO
COPO COM ACABAMENTO CROMADO, FORNECIMENTO,
INSTALAÇÃO E REJUNTAMENTO, EXCLUSIVE TORNEIRA E
ENGATE FLEXÍVEL</t>
  </si>
  <si>
    <t>ED-9100</t>
  </si>
  <si>
    <t>ALAMBRADO PARA QUADRA ESPORTIVA, EM TELA DE ARAME
GALVANIZADO COM TRAMA LOSANGULAR DE 2" (50,8MM) E FIO
BWG12 (2,77MM), EXCLUSIVE PINTURA, INCLUSIVE FIXAÇÃO E
FORNECIMENTO EM QUADROS DE TUBOS DE AÇO CARBONO
GALVANIZADO DIÂMETRO DE 50MM (2")</t>
  </si>
  <si>
    <t>4.1</t>
  </si>
  <si>
    <t>LAVATÓRIO</t>
  </si>
  <si>
    <t>5.2</t>
  </si>
  <si>
    <t>5.3</t>
  </si>
  <si>
    <t>5.4</t>
  </si>
  <si>
    <t>5.5</t>
  </si>
  <si>
    <t>PRAZO DE EXECUÇÃO: 04 meses</t>
  </si>
  <si>
    <t>FECHAMENTO</t>
  </si>
  <si>
    <t>7.1</t>
  </si>
  <si>
    <t>MERCADO</t>
  </si>
  <si>
    <t>ED-29582</t>
  </si>
  <si>
    <t>FORRO EM PVC BRANCO DE L = 20 CM</t>
  </si>
  <si>
    <t>ED-28728</t>
  </si>
  <si>
    <t>RESERVATÓRIO METÁLICO DO TIPO TAÇA COM COLUNA SECA, INCLUSIVE TRANSPORTE E INSTALAÇÃO</t>
  </si>
  <si>
    <t>ED-50913</t>
  </si>
  <si>
    <t>GR - GRADE FIXA EM FERRO (180 X 158 CM) , COLOCADA</t>
  </si>
  <si>
    <t>DATA: 04/08/2023</t>
  </si>
  <si>
    <t>REGIÃO/MÊS DE REFERÊNCIA: PREÇOS SEINFRA - Região Zona da Mata Leste - ABRIL \ 2023- Desonerada</t>
  </si>
  <si>
    <t>7.2</t>
  </si>
  <si>
    <t>7.3</t>
  </si>
  <si>
    <t>7.4</t>
  </si>
  <si>
    <t>PROJETO EXECUTIVO DE ESTRUTURA DE CONCRETO</t>
  </si>
  <si>
    <t>Unid. (PR A1)</t>
  </si>
  <si>
    <t>FORNECIMENTO DE CONCRETO ESTRUTURAL, PREPARADO EM OBRA COM
 BETONEIRA, COM FCK 25MPA, INCLUSIVE LANÇAMENTO, ADENSAMENTO E ACABAMENTO (FUNDAÇÃO)</t>
  </si>
  <si>
    <t>ED-49787</t>
  </si>
  <si>
    <t>ED-48298</t>
  </si>
  <si>
    <t>CORTE, DOBRA E MONTAGEM DE AÇO CA-50/60, INCLUSIVE ESPAÇADOR</t>
  </si>
  <si>
    <t>COBERTURA</t>
  </si>
  <si>
    <t>FORRO</t>
  </si>
  <si>
    <t>RESERVATÓRIO</t>
  </si>
  <si>
    <t>PINTURA ESMALTE EM ESTRUTURA METÁLICA, DUAS (2) DEMÃOS, INCLUSIVE
 UMA (1) DEMÃO FUNDO ANTICORROSIVO</t>
  </si>
  <si>
    <t>PINTURA</t>
  </si>
  <si>
    <t>ED-50497</t>
  </si>
  <si>
    <t>8.1</t>
  </si>
  <si>
    <t>CO-27427</t>
  </si>
  <si>
    <t>ED-50330</t>
  </si>
  <si>
    <t>TORNEIRA METÁLICA PARA LAVATÓRIO, ABERTURA 1/4 DE VOLTA, 
ACABAMENTO CROMADO, COM AREJADOR, APLICAÇÃO DE MESA , INCLUSIVE ENGATE FLEXÍVEL METÁLICO, FORNECIMENTO E INSTALAÇÃO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</si>
</sst>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0"/>
    <numFmt numFmtId="177" formatCode="0000"/>
    <numFmt numFmtId="178" formatCode="&quot;Ativado&quot;;&quot;Ativado&quot;;&quot;Desativado&quot;"/>
    <numFmt numFmtId="179" formatCode="[$-416]dddd\,\ d&quot; de &quot;mmmm&quot; de &quot;yyyy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10000"/>
      <name val="Times New Roman"/>
      <family val="1"/>
    </font>
    <font>
      <sz val="8"/>
      <color rgb="FF01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16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0" fontId="2" fillId="0" borderId="14" xfId="51" applyNumberFormat="1" applyFont="1" applyFill="1" applyBorder="1" applyAlignment="1">
      <alignment horizontal="center" vertical="center"/>
    </xf>
    <xf numFmtId="2" fontId="1" fillId="0" borderId="15" xfId="62" applyNumberFormat="1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/>
    </xf>
    <xf numFmtId="49" fontId="5" fillId="33" borderId="15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" fontId="1" fillId="0" borderId="15" xfId="0" applyNumberFormat="1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" fontId="1" fillId="0" borderId="21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177" fontId="46" fillId="0" borderId="15" xfId="0" applyNumberFormat="1" applyFont="1" applyFill="1" applyBorder="1" applyAlignment="1" applyProtection="1">
      <alignment horizontal="center" vertical="center" wrapText="1"/>
      <protection/>
    </xf>
    <xf numFmtId="0" fontId="9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177" fontId="8" fillId="0" borderId="15" xfId="0" applyNumberFormat="1" applyFont="1" applyFill="1" applyBorder="1" applyAlignment="1">
      <alignment horizontal="center" vertical="center" wrapText="1"/>
    </xf>
    <xf numFmtId="2" fontId="8" fillId="0" borderId="15" xfId="62" applyNumberFormat="1" applyFont="1" applyFill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left" vertical="center" wrapText="1"/>
    </xf>
    <xf numFmtId="2" fontId="1" fillId="33" borderId="15" xfId="62" applyNumberFormat="1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 applyProtection="1">
      <alignment horizontal="left" vertical="center" wrapText="1"/>
      <protection/>
    </xf>
    <xf numFmtId="4" fontId="1" fillId="34" borderId="15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2" fontId="1" fillId="0" borderId="22" xfId="62" applyNumberFormat="1" applyFont="1" applyFill="1" applyBorder="1" applyAlignment="1">
      <alignment horizontal="center" vertical="center" wrapText="1"/>
    </xf>
    <xf numFmtId="4" fontId="1" fillId="0" borderId="22" xfId="0" applyNumberFormat="1" applyFont="1" applyFill="1" applyBorder="1" applyAlignment="1">
      <alignment horizontal="center" vertical="center" wrapText="1"/>
    </xf>
    <xf numFmtId="4" fontId="5" fillId="33" borderId="15" xfId="0" applyNumberFormat="1" applyFont="1" applyFill="1" applyBorder="1" applyAlignment="1">
      <alignment horizontal="center" vertical="center" wrapText="1"/>
    </xf>
    <xf numFmtId="4" fontId="5" fillId="33" borderId="23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170" fontId="5" fillId="0" borderId="24" xfId="47" applyFont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47" fillId="0" borderId="15" xfId="0" applyNumberFormat="1" applyFont="1" applyFill="1" applyBorder="1" applyAlignment="1" applyProtection="1">
      <alignment horizontal="left" vertical="center" wrapText="1"/>
      <protection/>
    </xf>
    <xf numFmtId="0" fontId="8" fillId="0" borderId="15" xfId="0" applyFont="1" applyBorder="1" applyAlignment="1">
      <alignment vertical="center"/>
    </xf>
    <xf numFmtId="0" fontId="1" fillId="0" borderId="15" xfId="0" applyFont="1" applyBorder="1" applyAlignment="1">
      <alignment wrapText="1"/>
    </xf>
    <xf numFmtId="0" fontId="7" fillId="0" borderId="2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top"/>
    </xf>
    <xf numFmtId="0" fontId="2" fillId="0" borderId="34" xfId="0" applyFont="1" applyFill="1" applyBorder="1" applyAlignment="1">
      <alignment horizontal="left" vertical="top"/>
    </xf>
    <xf numFmtId="0" fontId="2" fillId="0" borderId="35" xfId="0" applyFont="1" applyFill="1" applyBorder="1" applyAlignment="1">
      <alignment horizontal="left" vertical="top"/>
    </xf>
    <xf numFmtId="0" fontId="2" fillId="0" borderId="36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6" fillId="0" borderId="36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/>
    </xf>
    <xf numFmtId="0" fontId="8" fillId="0" borderId="0" xfId="0" applyFont="1" applyAlignment="1">
      <alignment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1">
    <dxf>
      <font>
        <b/>
        <i val="0"/>
      </font>
      <fill>
        <patternFill>
          <bgColor theme="0" tint="-0.14995999634265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4"/>
  <sheetViews>
    <sheetView showGridLines="0" showZeros="0" tabSelected="1" zoomScaleSheetLayoutView="100" zoomScalePageLayoutView="0" workbookViewId="0" topLeftCell="A1">
      <selection activeCell="G36" sqref="G36"/>
    </sheetView>
  </sheetViews>
  <sheetFormatPr defaultColWidth="9.140625" defaultRowHeight="12.75"/>
  <cols>
    <col min="1" max="1" width="5.421875" style="0" bestFit="1" customWidth="1"/>
    <col min="2" max="2" width="11.00390625" style="0" customWidth="1"/>
    <col min="3" max="3" width="58.28125" style="0" customWidth="1"/>
    <col min="4" max="4" width="8.28125" style="0" customWidth="1"/>
    <col min="5" max="5" width="11.28125" style="0" customWidth="1"/>
    <col min="6" max="6" width="9.7109375" style="0" customWidth="1"/>
    <col min="7" max="7" width="12.28125" style="0" customWidth="1"/>
    <col min="8" max="8" width="12.7109375" style="0" customWidth="1"/>
  </cols>
  <sheetData>
    <row r="1" spans="1:8" ht="30.75" customHeight="1" thickBot="1">
      <c r="A1" s="53" t="s">
        <v>28</v>
      </c>
      <c r="B1" s="54"/>
      <c r="C1" s="54"/>
      <c r="D1" s="54"/>
      <c r="E1" s="54"/>
      <c r="F1" s="54"/>
      <c r="G1" s="54"/>
      <c r="H1" s="55"/>
    </row>
    <row r="2" spans="1:8" ht="3.75" customHeight="1" thickBot="1">
      <c r="A2" s="92"/>
      <c r="B2" s="92"/>
      <c r="C2" s="92"/>
      <c r="D2" s="92"/>
      <c r="E2" s="92"/>
      <c r="F2" s="92"/>
      <c r="G2" s="92"/>
      <c r="H2" s="92"/>
    </row>
    <row r="3" spans="1:8" ht="19.5" customHeight="1" thickBot="1">
      <c r="A3" s="72" t="s">
        <v>4</v>
      </c>
      <c r="B3" s="73"/>
      <c r="C3" s="73"/>
      <c r="D3" s="73"/>
      <c r="E3" s="73"/>
      <c r="F3" s="73"/>
      <c r="G3" s="73"/>
      <c r="H3" s="74"/>
    </row>
    <row r="4" spans="1:8" ht="3.75" customHeight="1" thickBot="1">
      <c r="A4" s="7"/>
      <c r="B4" s="7"/>
      <c r="C4" s="7"/>
      <c r="D4" s="7"/>
      <c r="E4" s="7"/>
      <c r="F4" s="7"/>
      <c r="G4" s="7"/>
      <c r="H4" s="7"/>
    </row>
    <row r="5" spans="1:8" ht="16.5" customHeight="1">
      <c r="A5" s="63" t="s">
        <v>29</v>
      </c>
      <c r="B5" s="64"/>
      <c r="C5" s="64"/>
      <c r="D5" s="64"/>
      <c r="E5" s="65"/>
      <c r="F5" s="75" t="s">
        <v>22</v>
      </c>
      <c r="G5" s="76"/>
      <c r="H5" s="77"/>
    </row>
    <row r="6" spans="1:8" ht="17.25" customHeight="1">
      <c r="A6" s="66" t="s">
        <v>33</v>
      </c>
      <c r="B6" s="67"/>
      <c r="C6" s="67"/>
      <c r="D6" s="67"/>
      <c r="E6" s="68"/>
      <c r="F6" s="60" t="s">
        <v>71</v>
      </c>
      <c r="G6" s="61"/>
      <c r="H6" s="62"/>
    </row>
    <row r="7" spans="1:8" ht="16.5" customHeight="1">
      <c r="A7" s="66" t="s">
        <v>34</v>
      </c>
      <c r="B7" s="67"/>
      <c r="C7" s="67"/>
      <c r="D7" s="68"/>
      <c r="E7" s="69" t="s">
        <v>11</v>
      </c>
      <c r="F7" s="70"/>
      <c r="G7" s="70"/>
      <c r="H7" s="71"/>
    </row>
    <row r="8" spans="1:8" ht="24.75" customHeight="1">
      <c r="A8" s="85" t="s">
        <v>72</v>
      </c>
      <c r="B8" s="86"/>
      <c r="C8" s="86"/>
      <c r="D8" s="87"/>
      <c r="E8" s="58" t="s">
        <v>8</v>
      </c>
      <c r="F8" s="56" t="s">
        <v>6</v>
      </c>
      <c r="G8" s="6" t="s">
        <v>17</v>
      </c>
      <c r="H8" s="3" t="s">
        <v>7</v>
      </c>
    </row>
    <row r="9" spans="1:8" ht="18" customHeight="1" thickBot="1">
      <c r="A9" s="82" t="s">
        <v>61</v>
      </c>
      <c r="B9" s="83"/>
      <c r="C9" s="83"/>
      <c r="D9" s="84"/>
      <c r="E9" s="59"/>
      <c r="F9" s="57"/>
      <c r="G9" s="8" t="s">
        <v>9</v>
      </c>
      <c r="H9" s="10">
        <v>0.2946</v>
      </c>
    </row>
    <row r="10" spans="1:8" ht="3.75" customHeight="1" thickBot="1">
      <c r="A10" s="91"/>
      <c r="B10" s="91"/>
      <c r="C10" s="91"/>
      <c r="D10" s="91"/>
      <c r="E10" s="91"/>
      <c r="F10" s="91"/>
      <c r="G10" s="91"/>
      <c r="H10" s="91"/>
    </row>
    <row r="11" spans="1:8" ht="36">
      <c r="A11" s="13" t="s">
        <v>0</v>
      </c>
      <c r="B11" s="14" t="s">
        <v>5</v>
      </c>
      <c r="C11" s="14" t="s">
        <v>1</v>
      </c>
      <c r="D11" s="14" t="s">
        <v>3</v>
      </c>
      <c r="E11" s="14" t="s">
        <v>2</v>
      </c>
      <c r="F11" s="15" t="s">
        <v>12</v>
      </c>
      <c r="G11" s="15" t="s">
        <v>13</v>
      </c>
      <c r="H11" s="16" t="s">
        <v>10</v>
      </c>
    </row>
    <row r="12" spans="1:8" ht="18" customHeight="1">
      <c r="A12" s="12">
        <v>1</v>
      </c>
      <c r="B12" s="19"/>
      <c r="C12" s="36" t="s">
        <v>35</v>
      </c>
      <c r="D12" s="37"/>
      <c r="E12" s="17"/>
      <c r="F12" s="17"/>
      <c r="G12" s="17"/>
      <c r="H12" s="45">
        <f>H13</f>
        <v>2266.07</v>
      </c>
    </row>
    <row r="13" spans="1:8" ht="51" customHeight="1">
      <c r="A13" s="22" t="s">
        <v>14</v>
      </c>
      <c r="B13" s="28" t="s">
        <v>38</v>
      </c>
      <c r="C13" s="27" t="s">
        <v>37</v>
      </c>
      <c r="D13" s="11" t="s">
        <v>27</v>
      </c>
      <c r="E13" s="23">
        <v>8</v>
      </c>
      <c r="F13" s="23">
        <v>218.8</v>
      </c>
      <c r="G13" s="23">
        <f>F13*1.2946</f>
        <v>283.25848</v>
      </c>
      <c r="H13" s="23">
        <f>ROUND(E13*(G13),2)</f>
        <v>2266.07</v>
      </c>
    </row>
    <row r="14" spans="1:8" s="9" customFormat="1" ht="21" customHeight="1">
      <c r="A14" s="12">
        <v>2</v>
      </c>
      <c r="B14" s="19"/>
      <c r="C14" s="36" t="s">
        <v>36</v>
      </c>
      <c r="D14" s="37"/>
      <c r="E14" s="17"/>
      <c r="F14" s="17"/>
      <c r="G14" s="17"/>
      <c r="H14" s="46">
        <f>H15+H16</f>
        <v>1611.5271421999998</v>
      </c>
    </row>
    <row r="15" spans="1:8" s="9" customFormat="1" ht="42" customHeight="1">
      <c r="A15" s="22" t="s">
        <v>15</v>
      </c>
      <c r="B15" s="29" t="s">
        <v>40</v>
      </c>
      <c r="C15" s="27" t="s">
        <v>39</v>
      </c>
      <c r="D15" s="11" t="s">
        <v>23</v>
      </c>
      <c r="E15" s="23">
        <v>1.49</v>
      </c>
      <c r="F15" s="30">
        <v>670.65</v>
      </c>
      <c r="G15" s="23">
        <f>F15*1.2946</f>
        <v>868.22349</v>
      </c>
      <c r="H15" s="23">
        <f>E15*G15</f>
        <v>1293.6530000999999</v>
      </c>
    </row>
    <row r="16" spans="1:8" ht="39.75" customHeight="1">
      <c r="A16" s="22" t="s">
        <v>16</v>
      </c>
      <c r="B16" s="32" t="s">
        <v>65</v>
      </c>
      <c r="C16" s="26" t="s">
        <v>51</v>
      </c>
      <c r="D16" s="11" t="s">
        <v>41</v>
      </c>
      <c r="E16" s="23">
        <v>7.19</v>
      </c>
      <c r="F16" s="23">
        <v>34.15</v>
      </c>
      <c r="G16" s="23">
        <f>F16*1.2946</f>
        <v>44.210589999999996</v>
      </c>
      <c r="H16" s="23">
        <f>E16*G16</f>
        <v>317.8741421</v>
      </c>
    </row>
    <row r="17" spans="1:8" ht="19.5" customHeight="1">
      <c r="A17" s="20">
        <v>3</v>
      </c>
      <c r="B17" s="21"/>
      <c r="C17" s="36" t="s">
        <v>56</v>
      </c>
      <c r="D17" s="37"/>
      <c r="E17" s="17"/>
      <c r="F17" s="17"/>
      <c r="G17" s="17"/>
      <c r="H17" s="45">
        <f>H18+H19</f>
        <v>3035.785216</v>
      </c>
    </row>
    <row r="18" spans="1:8" ht="77.25" customHeight="1">
      <c r="A18" s="22" t="s">
        <v>24</v>
      </c>
      <c r="B18" s="28" t="s">
        <v>42</v>
      </c>
      <c r="C18" s="26" t="s">
        <v>52</v>
      </c>
      <c r="D18" s="11" t="s">
        <v>43</v>
      </c>
      <c r="E18" s="23">
        <v>4</v>
      </c>
      <c r="F18" s="23">
        <v>459.55</v>
      </c>
      <c r="G18" s="34">
        <f>F18*1.2946</f>
        <v>594.93343</v>
      </c>
      <c r="H18" s="23">
        <f>E18*G18</f>
        <v>2379.73372</v>
      </c>
    </row>
    <row r="19" spans="1:8" ht="39" customHeight="1">
      <c r="A19" s="24" t="s">
        <v>25</v>
      </c>
      <c r="B19" s="28" t="s">
        <v>90</v>
      </c>
      <c r="C19" s="93" t="s">
        <v>91</v>
      </c>
      <c r="D19" s="11" t="s">
        <v>43</v>
      </c>
      <c r="E19" s="23">
        <v>4</v>
      </c>
      <c r="F19" s="23">
        <v>126.69</v>
      </c>
      <c r="G19" s="23">
        <f>F19*1.2946</f>
        <v>164.01287399999998</v>
      </c>
      <c r="H19" s="23">
        <f>E19*G19</f>
        <v>656.0514959999999</v>
      </c>
    </row>
    <row r="20" spans="1:8" ht="18" customHeight="1">
      <c r="A20" s="12">
        <v>4</v>
      </c>
      <c r="B20" s="19"/>
      <c r="C20" s="36" t="s">
        <v>83</v>
      </c>
      <c r="D20" s="37"/>
      <c r="E20" s="17"/>
      <c r="F20" s="17"/>
      <c r="G20" s="17"/>
      <c r="H20" s="45">
        <f>H21</f>
        <v>689.2450399999999</v>
      </c>
    </row>
    <row r="21" spans="1:10" ht="27.75" customHeight="1">
      <c r="A21" s="22" t="s">
        <v>55</v>
      </c>
      <c r="B21" s="29" t="s">
        <v>67</v>
      </c>
      <c r="C21" s="31" t="s">
        <v>66</v>
      </c>
      <c r="D21" s="11" t="s">
        <v>18</v>
      </c>
      <c r="E21" s="33">
        <v>8</v>
      </c>
      <c r="F21" s="23">
        <v>66.55</v>
      </c>
      <c r="G21" s="23">
        <f>F21*1.2946</f>
        <v>86.15562999999999</v>
      </c>
      <c r="H21" s="23">
        <f>E21*G21</f>
        <v>689.2450399999999</v>
      </c>
      <c r="J21" s="18"/>
    </row>
    <row r="22" spans="1:10" ht="18" customHeight="1">
      <c r="A22" s="12">
        <v>5</v>
      </c>
      <c r="B22" s="38"/>
      <c r="C22" s="36" t="s">
        <v>82</v>
      </c>
      <c r="D22" s="38"/>
      <c r="E22" s="17"/>
      <c r="F22" s="17"/>
      <c r="G22" s="17">
        <f>F22*1.25</f>
        <v>0</v>
      </c>
      <c r="H22" s="45">
        <f>SUM(H23:H27)</f>
        <v>82179.32513376</v>
      </c>
      <c r="J22" s="18"/>
    </row>
    <row r="23" spans="1:8" ht="39" customHeight="1">
      <c r="A23" s="22" t="s">
        <v>31</v>
      </c>
      <c r="B23" s="35" t="s">
        <v>44</v>
      </c>
      <c r="C23" s="26" t="s">
        <v>45</v>
      </c>
      <c r="D23" s="11" t="s">
        <v>19</v>
      </c>
      <c r="E23" s="11">
        <v>49.61</v>
      </c>
      <c r="F23" s="23">
        <v>25.2</v>
      </c>
      <c r="G23" s="23">
        <f>F23*1.2946</f>
        <v>32.62392</v>
      </c>
      <c r="H23" s="23">
        <f>E23*G23</f>
        <v>1618.4726712</v>
      </c>
    </row>
    <row r="24" spans="1:8" ht="39" customHeight="1">
      <c r="A24" s="22" t="s">
        <v>57</v>
      </c>
      <c r="B24" s="35" t="s">
        <v>47</v>
      </c>
      <c r="C24" s="26" t="s">
        <v>46</v>
      </c>
      <c r="D24" s="11" t="s">
        <v>19</v>
      </c>
      <c r="E24" s="11">
        <v>49.61</v>
      </c>
      <c r="F24" s="23">
        <v>53.58</v>
      </c>
      <c r="G24" s="23">
        <f>F24*1.2946</f>
        <v>69.364668</v>
      </c>
      <c r="H24" s="23">
        <f>E24*G24</f>
        <v>3441.1811794799996</v>
      </c>
    </row>
    <row r="25" spans="1:8" ht="40.5" customHeight="1">
      <c r="A25" s="22" t="s">
        <v>58</v>
      </c>
      <c r="B25" s="35" t="s">
        <v>32</v>
      </c>
      <c r="C25" s="26" t="s">
        <v>50</v>
      </c>
      <c r="D25" s="11" t="s">
        <v>18</v>
      </c>
      <c r="E25" s="11">
        <v>157.81</v>
      </c>
      <c r="F25" s="23">
        <v>94.98</v>
      </c>
      <c r="G25" s="23">
        <f>F25*1.2946</f>
        <v>122.961108</v>
      </c>
      <c r="H25" s="23">
        <f>E25*G25</f>
        <v>19404.49245348</v>
      </c>
    </row>
    <row r="26" spans="1:8" ht="62.25" customHeight="1">
      <c r="A26" s="22" t="s">
        <v>59</v>
      </c>
      <c r="B26" s="35" t="s">
        <v>48</v>
      </c>
      <c r="C26" s="26" t="s">
        <v>49</v>
      </c>
      <c r="D26" s="11" t="s">
        <v>41</v>
      </c>
      <c r="E26" s="11">
        <v>789.05</v>
      </c>
      <c r="F26" s="23">
        <v>22.92</v>
      </c>
      <c r="G26" s="23">
        <f>F26*1.2946</f>
        <v>29.672232</v>
      </c>
      <c r="H26" s="23">
        <f>E26*G26</f>
        <v>23412.8746596</v>
      </c>
    </row>
    <row r="27" spans="1:8" ht="24" customHeight="1">
      <c r="A27" s="22" t="s">
        <v>60</v>
      </c>
      <c r="B27" s="35" t="s">
        <v>69</v>
      </c>
      <c r="C27" s="47" t="s">
        <v>70</v>
      </c>
      <c r="D27" s="11" t="s">
        <v>27</v>
      </c>
      <c r="E27" s="11">
        <v>27</v>
      </c>
      <c r="F27" s="23">
        <v>981.35</v>
      </c>
      <c r="G27" s="23">
        <f>F27*1.2946</f>
        <v>1270.45571</v>
      </c>
      <c r="H27" s="23">
        <f>E27*G27</f>
        <v>34302.304169999996</v>
      </c>
    </row>
    <row r="28" spans="1:8" ht="17.25" customHeight="1">
      <c r="A28" s="12">
        <v>6</v>
      </c>
      <c r="B28" s="38"/>
      <c r="C28" s="36" t="s">
        <v>62</v>
      </c>
      <c r="D28" s="38"/>
      <c r="E28" s="17"/>
      <c r="F28" s="17"/>
      <c r="G28" s="41"/>
      <c r="H28" s="45">
        <f>H29</f>
        <v>32721.307061760002</v>
      </c>
    </row>
    <row r="29" spans="1:8" ht="63.75" customHeight="1">
      <c r="A29" s="39" t="s">
        <v>26</v>
      </c>
      <c r="B29" s="42" t="s">
        <v>53</v>
      </c>
      <c r="C29" s="40" t="s">
        <v>54</v>
      </c>
      <c r="D29" s="43" t="s">
        <v>18</v>
      </c>
      <c r="E29" s="44">
        <v>144.96</v>
      </c>
      <c r="F29" s="44">
        <v>174.36</v>
      </c>
      <c r="G29" s="25">
        <f>F29*1.2946</f>
        <v>225.726456</v>
      </c>
      <c r="H29" s="44">
        <f>E29*G29</f>
        <v>32721.307061760002</v>
      </c>
    </row>
    <row r="30" spans="1:8" ht="17.25" customHeight="1">
      <c r="A30" s="12">
        <v>7</v>
      </c>
      <c r="B30" s="38"/>
      <c r="C30" s="36" t="s">
        <v>84</v>
      </c>
      <c r="D30" s="38"/>
      <c r="E30" s="17"/>
      <c r="F30" s="17"/>
      <c r="G30" s="41"/>
      <c r="H30" s="45">
        <f>SUM(H31:H34)</f>
        <v>48444.25487324</v>
      </c>
    </row>
    <row r="31" spans="1:8" ht="24" customHeight="1">
      <c r="A31" s="22" t="s">
        <v>63</v>
      </c>
      <c r="B31" s="49" t="s">
        <v>64</v>
      </c>
      <c r="C31" s="50" t="s">
        <v>68</v>
      </c>
      <c r="D31" s="11" t="s">
        <v>27</v>
      </c>
      <c r="E31" s="23">
        <v>1</v>
      </c>
      <c r="F31" s="23">
        <v>31225.67</v>
      </c>
      <c r="G31" s="23">
        <f>F31*1.2946</f>
        <v>40424.752382</v>
      </c>
      <c r="H31" s="23">
        <f>E31*G31</f>
        <v>40424.752382</v>
      </c>
    </row>
    <row r="32" spans="1:8" ht="21" customHeight="1">
      <c r="A32" s="22" t="s">
        <v>73</v>
      </c>
      <c r="B32" s="49" t="s">
        <v>80</v>
      </c>
      <c r="C32" s="51" t="s">
        <v>81</v>
      </c>
      <c r="D32" s="11" t="s">
        <v>41</v>
      </c>
      <c r="E32" s="23">
        <v>132.6</v>
      </c>
      <c r="F32" s="23">
        <v>12.82</v>
      </c>
      <c r="G32" s="23">
        <f>F32*1.2946</f>
        <v>16.596772</v>
      </c>
      <c r="H32" s="23">
        <f>E32*G32</f>
        <v>2200.7319672</v>
      </c>
    </row>
    <row r="33" spans="1:8" ht="38.25" customHeight="1">
      <c r="A33" s="22" t="s">
        <v>74</v>
      </c>
      <c r="B33" s="49" t="s">
        <v>79</v>
      </c>
      <c r="C33" s="27" t="s">
        <v>78</v>
      </c>
      <c r="D33" s="11" t="s">
        <v>27</v>
      </c>
      <c r="E33" s="23">
        <v>2.21</v>
      </c>
      <c r="F33" s="23">
        <v>691.94</v>
      </c>
      <c r="G33" s="23">
        <f>F33*1.2946</f>
        <v>895.785524</v>
      </c>
      <c r="H33" s="23">
        <f>E33*G33</f>
        <v>1979.68600804</v>
      </c>
    </row>
    <row r="34" spans="1:8" ht="24" customHeight="1">
      <c r="A34" s="22" t="s">
        <v>75</v>
      </c>
      <c r="B34" s="49" t="s">
        <v>89</v>
      </c>
      <c r="C34" s="50" t="s">
        <v>76</v>
      </c>
      <c r="D34" s="11" t="s">
        <v>77</v>
      </c>
      <c r="E34" s="23">
        <v>2</v>
      </c>
      <c r="F34" s="23">
        <v>1482.73</v>
      </c>
      <c r="G34" s="23">
        <f>F34*1.2946</f>
        <v>1919.542258</v>
      </c>
      <c r="H34" s="23">
        <f>E34*G34</f>
        <v>3839.084516</v>
      </c>
    </row>
    <row r="35" spans="1:8" ht="17.25" customHeight="1">
      <c r="A35" s="12">
        <v>8</v>
      </c>
      <c r="B35" s="38"/>
      <c r="C35" s="36" t="s">
        <v>86</v>
      </c>
      <c r="D35" s="38"/>
      <c r="E35" s="17"/>
      <c r="F35" s="17"/>
      <c r="G35" s="41"/>
      <c r="H35" s="45">
        <f>H36</f>
        <v>6846.12067926</v>
      </c>
    </row>
    <row r="36" spans="1:8" ht="24" customHeight="1">
      <c r="A36" s="22" t="s">
        <v>88</v>
      </c>
      <c r="B36" s="49" t="s">
        <v>87</v>
      </c>
      <c r="C36" s="52" t="s">
        <v>85</v>
      </c>
      <c r="D36" s="11" t="s">
        <v>18</v>
      </c>
      <c r="E36" s="23">
        <v>157.81</v>
      </c>
      <c r="F36" s="23">
        <v>33.51</v>
      </c>
      <c r="G36" s="23">
        <f>F36*1.2946</f>
        <v>43.382045999999995</v>
      </c>
      <c r="H36" s="23">
        <f>E36*G36</f>
        <v>6846.12067926</v>
      </c>
    </row>
    <row r="37" spans="1:8" ht="25.5" customHeight="1" thickBot="1">
      <c r="A37" s="88" t="s">
        <v>21</v>
      </c>
      <c r="B37" s="89"/>
      <c r="C37" s="89"/>
      <c r="D37" s="89"/>
      <c r="E37" s="89"/>
      <c r="F37" s="89"/>
      <c r="G37" s="90"/>
      <c r="H37" s="48">
        <f>H12+H14+H17+H20+H22+H28+H30+H35</f>
        <v>177793.63514621998</v>
      </c>
    </row>
    <row r="38" spans="1:6" ht="27" customHeight="1">
      <c r="A38" s="1"/>
      <c r="B38" s="1"/>
      <c r="C38" s="1"/>
      <c r="D38" s="1"/>
      <c r="E38" s="1"/>
      <c r="F38" s="1"/>
    </row>
    <row r="39" spans="1:6" ht="20.25" customHeight="1">
      <c r="A39" s="1"/>
      <c r="B39" s="81"/>
      <c r="C39" s="81"/>
      <c r="D39" s="1"/>
      <c r="E39" s="81"/>
      <c r="F39" s="81"/>
    </row>
    <row r="40" spans="1:6" ht="18" customHeight="1">
      <c r="A40" s="2"/>
      <c r="B40" s="80" t="s">
        <v>30</v>
      </c>
      <c r="C40" s="80"/>
      <c r="D40" s="2"/>
      <c r="E40" s="78" t="s">
        <v>20</v>
      </c>
      <c r="F40" s="78"/>
    </row>
    <row r="41" ht="74.25" customHeight="1"/>
    <row r="42" ht="21.75" customHeight="1"/>
    <row r="43" spans="1:6" ht="36" customHeight="1">
      <c r="A43" s="1"/>
      <c r="B43" s="79"/>
      <c r="C43" s="79"/>
      <c r="D43" s="1"/>
      <c r="E43" s="79"/>
      <c r="F43" s="79"/>
    </row>
    <row r="44" spans="1:6" ht="36" customHeight="1">
      <c r="A44" s="2"/>
      <c r="B44" s="78"/>
      <c r="C44" s="78"/>
      <c r="D44" s="2"/>
      <c r="E44" s="78"/>
      <c r="F44" s="78"/>
    </row>
    <row r="45" ht="19.5" customHeight="1"/>
    <row r="46" ht="19.5" customHeight="1"/>
    <row r="47" ht="22.5" customHeight="1"/>
    <row r="48" ht="22.5" customHeight="1"/>
    <row r="49" ht="22.5" customHeight="1"/>
    <row r="50" ht="23.25" customHeight="1"/>
    <row r="51" ht="23.25" customHeight="1"/>
    <row r="52" ht="23.25" customHeight="1"/>
    <row r="53" ht="27" customHeight="1"/>
    <row r="54" ht="41.25" customHeight="1"/>
    <row r="55" ht="40.5" customHeight="1"/>
    <row r="56" ht="42" customHeight="1"/>
    <row r="57" ht="21.75" customHeight="1"/>
    <row r="58" ht="19.5" customHeight="1"/>
    <row r="59" ht="67.5" customHeight="1"/>
    <row r="60" ht="67.5" customHeight="1"/>
    <row r="61" ht="67.5" customHeight="1"/>
    <row r="62" ht="75.75" customHeight="1"/>
    <row r="63" ht="18" customHeight="1"/>
    <row r="64" ht="18" customHeight="1"/>
    <row r="65" ht="33.75" customHeight="1"/>
    <row r="66" ht="47.25" customHeight="1"/>
    <row r="67" ht="47.25" customHeight="1"/>
    <row r="68" ht="47.25" customHeight="1"/>
    <row r="69" ht="47.25" customHeight="1"/>
    <row r="70" ht="47.25" customHeight="1"/>
    <row r="71" ht="20.25" customHeight="1"/>
    <row r="72" ht="37.5" customHeight="1"/>
    <row r="73" ht="23.25" customHeight="1"/>
    <row r="74" ht="34.5" customHeight="1"/>
    <row r="75" ht="45.75" customHeight="1"/>
    <row r="76" ht="21.75" customHeight="1"/>
    <row r="77" ht="20.25" customHeight="1"/>
    <row r="78" ht="61.5" customHeight="1"/>
    <row r="79" ht="45" customHeight="1"/>
    <row r="80" ht="45.75" customHeight="1"/>
    <row r="81" ht="36" customHeight="1"/>
    <row r="82" ht="13.5" customHeight="1"/>
    <row r="83" ht="25.5" customHeight="1"/>
    <row r="84" ht="11.25" customHeight="1"/>
    <row r="85" ht="11.25" customHeight="1"/>
    <row r="86" ht="12.75" customHeight="1"/>
    <row r="87" ht="12.75" customHeight="1"/>
    <row r="88" spans="7:8" ht="12.75" customHeight="1">
      <c r="G88" s="1"/>
      <c r="H88" s="1"/>
    </row>
    <row r="89" spans="7:8" ht="11.25" customHeight="1">
      <c r="G89" s="4"/>
      <c r="H89" s="1"/>
    </row>
    <row r="90" spans="7:8" ht="18" customHeight="1">
      <c r="G90" s="5"/>
      <c r="H90" s="2"/>
    </row>
    <row r="91" ht="67.5" customHeight="1"/>
    <row r="92" ht="67.5" customHeight="1"/>
    <row r="93" spans="7:8" ht="67.5" customHeight="1">
      <c r="G93" s="4"/>
      <c r="H93" s="1"/>
    </row>
    <row r="94" spans="7:8" ht="18" customHeight="1">
      <c r="G94" s="5"/>
      <c r="H94" s="2"/>
    </row>
    <row r="95" ht="18" customHeight="1"/>
    <row r="97" ht="47.25" customHeight="1"/>
    <row r="98" ht="47.25" customHeight="1"/>
    <row r="99" ht="47.25" customHeight="1"/>
    <row r="100" ht="19.5" customHeight="1"/>
    <row r="101" ht="18" customHeight="1"/>
    <row r="102" ht="28.5" customHeight="1"/>
    <row r="103" ht="28.5" customHeight="1"/>
    <row r="104" ht="20.25" customHeight="1"/>
    <row r="105" ht="61.5" customHeight="1"/>
    <row r="107" ht="45.75" customHeight="1"/>
    <row r="108" ht="36" customHeight="1"/>
    <row r="111" ht="34.5" customHeight="1"/>
    <row r="112" ht="26.25" customHeight="1"/>
    <row r="113" ht="18" customHeight="1"/>
    <row r="114" ht="18" customHeight="1"/>
    <row r="115" ht="18" customHeight="1"/>
    <row r="116" ht="18" customHeight="1"/>
    <row r="121" ht="57.75" customHeight="1"/>
    <row r="122" ht="37.5" customHeight="1"/>
    <row r="123" ht="24" customHeight="1"/>
    <row r="124" ht="34.5" customHeight="1"/>
    <row r="125" ht="36.75" customHeight="1"/>
    <row r="126" ht="24.75" customHeight="1"/>
    <row r="127" ht="36" customHeight="1"/>
    <row r="128" ht="18" customHeight="1"/>
    <row r="129" ht="18" customHeight="1"/>
    <row r="130" ht="36" customHeight="1"/>
    <row r="131" ht="49.5" customHeight="1"/>
    <row r="132" ht="13.5" customHeight="1"/>
    <row r="133" ht="25.5" customHeight="1"/>
    <row r="134" ht="11.25" customHeight="1"/>
    <row r="135" ht="11.25" customHeight="1"/>
    <row r="139" ht="11.25" customHeight="1"/>
    <row r="141" ht="12" customHeight="1"/>
    <row r="142" ht="11.25" customHeight="1"/>
    <row r="143" ht="12" customHeight="1"/>
    <row r="144" ht="13.5" customHeight="1"/>
    <row r="145" ht="4.5" customHeight="1"/>
  </sheetData>
  <sheetProtection/>
  <mergeCells count="23">
    <mergeCell ref="A9:D9"/>
    <mergeCell ref="A8:D8"/>
    <mergeCell ref="A37:G37"/>
    <mergeCell ref="A10:H10"/>
    <mergeCell ref="A2:H2"/>
    <mergeCell ref="E43:F43"/>
    <mergeCell ref="B44:C44"/>
    <mergeCell ref="E44:F44"/>
    <mergeCell ref="B43:C43"/>
    <mergeCell ref="B40:C40"/>
    <mergeCell ref="E40:F40"/>
    <mergeCell ref="E39:F39"/>
    <mergeCell ref="B39:C39"/>
    <mergeCell ref="A1:H1"/>
    <mergeCell ref="F8:F9"/>
    <mergeCell ref="E8:E9"/>
    <mergeCell ref="F6:H6"/>
    <mergeCell ref="A5:E5"/>
    <mergeCell ref="A6:E6"/>
    <mergeCell ref="E7:H7"/>
    <mergeCell ref="A3:H3"/>
    <mergeCell ref="F5:H5"/>
    <mergeCell ref="A7:D7"/>
  </mergeCells>
  <conditionalFormatting sqref="B16">
    <cfRule type="expression" priority="3" dxfId="0">
      <formula>LEN($B16)=1</formula>
    </cfRule>
  </conditionalFormatting>
  <printOptions/>
  <pageMargins left="0.36" right="0.26" top="0.46" bottom="0.57" header="0.41" footer="0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Setop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Setop</dc:creator>
  <cp:keywords/>
  <dc:description/>
  <cp:lastModifiedBy>Farlley Alberto Mazala</cp:lastModifiedBy>
  <cp:lastPrinted>2023-08-16T18:34:32Z</cp:lastPrinted>
  <dcterms:created xsi:type="dcterms:W3CDTF">2006-09-22T13:55:22Z</dcterms:created>
  <dcterms:modified xsi:type="dcterms:W3CDTF">2023-08-17T01:24:36Z</dcterms:modified>
  <cp:category/>
  <cp:version/>
  <cp:contentType/>
  <cp:contentStatus/>
</cp:coreProperties>
</file>